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ANUAL\AÑO 2020- NUEVOS CUADROS\"/>
    </mc:Choice>
  </mc:AlternateContent>
  <bookViews>
    <workbookView xWindow="60" yWindow="600" windowWidth="20430" windowHeight="10920"/>
  </bookViews>
  <sheets>
    <sheet name="Hoja1" sheetId="1" r:id="rId1"/>
  </sheets>
  <definedNames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2" i="1" l="1"/>
  <c r="B151" i="1" l="1"/>
  <c r="B152" i="1"/>
  <c r="B157" i="1"/>
  <c r="B162" i="1"/>
  <c r="B167" i="1"/>
  <c r="B172" i="1"/>
  <c r="B174" i="1"/>
  <c r="B179" i="1"/>
  <c r="B184" i="1"/>
  <c r="B189" i="1"/>
  <c r="B195" i="1"/>
  <c r="B200" i="1"/>
  <c r="B205" i="1"/>
  <c r="B210" i="1"/>
  <c r="B215" i="1"/>
  <c r="G140" i="1" l="1"/>
  <c r="H140" i="1"/>
  <c r="I140" i="1"/>
  <c r="F135" i="1"/>
  <c r="G135" i="1"/>
  <c r="G114" i="1" s="1"/>
  <c r="H135" i="1"/>
  <c r="I135" i="1"/>
  <c r="B48" i="1"/>
  <c r="I130" i="1"/>
  <c r="I49" i="1"/>
  <c r="I145" i="1"/>
  <c r="G48" i="1"/>
  <c r="H114" i="1" l="1"/>
  <c r="I79" i="1"/>
  <c r="I120" i="1"/>
  <c r="H120" i="1"/>
  <c r="G120" i="1"/>
  <c r="F64" i="1"/>
  <c r="F130" i="1"/>
  <c r="F49" i="1"/>
  <c r="B163" i="1" l="1"/>
  <c r="C200" i="1"/>
  <c r="D200" i="1"/>
  <c r="E200" i="1"/>
  <c r="F200" i="1"/>
  <c r="G200" i="1"/>
  <c r="H200" i="1"/>
  <c r="I200" i="1"/>
  <c r="B201" i="1"/>
  <c r="C157" i="1"/>
  <c r="D157" i="1"/>
  <c r="E157" i="1"/>
  <c r="F157" i="1"/>
  <c r="G157" i="1"/>
  <c r="H157" i="1"/>
  <c r="I157" i="1"/>
  <c r="B153" i="1"/>
  <c r="B71" i="1"/>
  <c r="C69" i="1"/>
  <c r="D69" i="1"/>
  <c r="E69" i="1"/>
  <c r="F69" i="1"/>
  <c r="G69" i="1"/>
  <c r="H69" i="1"/>
  <c r="I69" i="1"/>
  <c r="C64" i="1"/>
  <c r="D64" i="1"/>
  <c r="E64" i="1"/>
  <c r="G64" i="1"/>
  <c r="H64" i="1"/>
  <c r="I64" i="1"/>
  <c r="B55" i="1"/>
  <c r="B50" i="1"/>
  <c r="C30" i="1"/>
  <c r="D30" i="1"/>
  <c r="E30" i="1"/>
  <c r="F30" i="1"/>
  <c r="G30" i="1"/>
  <c r="H30" i="1"/>
  <c r="I30" i="1"/>
  <c r="C15" i="1"/>
  <c r="D15" i="1"/>
  <c r="E15" i="1"/>
  <c r="F15" i="1"/>
  <c r="G15" i="1"/>
  <c r="H15" i="1"/>
  <c r="I15" i="1"/>
  <c r="B219" i="1"/>
  <c r="B218" i="1"/>
  <c r="B216" i="1"/>
  <c r="B213" i="1"/>
  <c r="B211" i="1"/>
  <c r="B209" i="1"/>
  <c r="B208" i="1"/>
  <c r="B207" i="1"/>
  <c r="B206" i="1"/>
  <c r="B199" i="1"/>
  <c r="B198" i="1"/>
  <c r="B197" i="1"/>
  <c r="B196" i="1"/>
  <c r="B192" i="1"/>
  <c r="B191" i="1"/>
  <c r="B190" i="1"/>
  <c r="B188" i="1"/>
  <c r="B187" i="1"/>
  <c r="B186" i="1"/>
  <c r="B185" i="1"/>
  <c r="B183" i="1"/>
  <c r="B181" i="1"/>
  <c r="B180" i="1"/>
  <c r="B175" i="1"/>
  <c r="B173" i="1"/>
  <c r="B171" i="1"/>
  <c r="B170" i="1"/>
  <c r="B169" i="1"/>
  <c r="B168" i="1"/>
  <c r="B166" i="1"/>
  <c r="B165" i="1"/>
  <c r="B164" i="1"/>
  <c r="B161" i="1"/>
  <c r="B160" i="1"/>
  <c r="B159" i="1"/>
  <c r="B158" i="1"/>
  <c r="B156" i="1"/>
  <c r="B155" i="1"/>
  <c r="B154" i="1"/>
  <c r="B149" i="1"/>
  <c r="B148" i="1"/>
  <c r="B147" i="1"/>
  <c r="B146" i="1"/>
  <c r="B144" i="1"/>
  <c r="B143" i="1"/>
  <c r="B142" i="1"/>
  <c r="B141" i="1"/>
  <c r="B140" i="1" s="1"/>
  <c r="B139" i="1"/>
  <c r="B135" i="1" s="1"/>
  <c r="B136" i="1"/>
  <c r="B133" i="1"/>
  <c r="B134" i="1"/>
  <c r="B132" i="1"/>
  <c r="B131" i="1"/>
  <c r="B130" i="1" s="1"/>
  <c r="B129" i="1"/>
  <c r="B128" i="1"/>
  <c r="B127" i="1"/>
  <c r="B125" i="1" s="1"/>
  <c r="B126" i="1"/>
  <c r="B122" i="1"/>
  <c r="B123" i="1"/>
  <c r="B124" i="1"/>
  <c r="B121" i="1"/>
  <c r="B120" i="1" s="1"/>
  <c r="B117" i="1"/>
  <c r="B118" i="1"/>
  <c r="B119" i="1"/>
  <c r="B116" i="1"/>
  <c r="B111" i="1"/>
  <c r="B112" i="1"/>
  <c r="B113" i="1"/>
  <c r="B110" i="1"/>
  <c r="B109" i="1" s="1"/>
  <c r="B106" i="1"/>
  <c r="B107" i="1"/>
  <c r="B108" i="1"/>
  <c r="B105" i="1"/>
  <c r="B102" i="1"/>
  <c r="B101" i="1"/>
  <c r="B103" i="1"/>
  <c r="B100" i="1"/>
  <c r="B99" i="1" s="1"/>
  <c r="B96" i="1"/>
  <c r="B94" i="1" s="1"/>
  <c r="B97" i="1"/>
  <c r="B98" i="1"/>
  <c r="B95" i="1"/>
  <c r="B91" i="1"/>
  <c r="B92" i="1"/>
  <c r="B93" i="1"/>
  <c r="B90" i="1"/>
  <c r="B89" i="1" s="1"/>
  <c r="B86" i="1"/>
  <c r="B84" i="1" s="1"/>
  <c r="B87" i="1"/>
  <c r="B88" i="1"/>
  <c r="B85" i="1"/>
  <c r="B81" i="1"/>
  <c r="B82" i="1"/>
  <c r="B83" i="1"/>
  <c r="B80" i="1"/>
  <c r="B79" i="1" s="1"/>
  <c r="B76" i="1"/>
  <c r="B74" i="1" s="1"/>
  <c r="B77" i="1"/>
  <c r="B78" i="1"/>
  <c r="B75" i="1"/>
  <c r="B72" i="1"/>
  <c r="B73" i="1"/>
  <c r="B70" i="1"/>
  <c r="B69" i="1" s="1"/>
  <c r="B66" i="1"/>
  <c r="B67" i="1"/>
  <c r="B68" i="1"/>
  <c r="B65" i="1"/>
  <c r="B61" i="1"/>
  <c r="B62" i="1"/>
  <c r="B63" i="1"/>
  <c r="B60" i="1"/>
  <c r="B56" i="1"/>
  <c r="B57" i="1"/>
  <c r="B58" i="1"/>
  <c r="B51" i="1"/>
  <c r="B52" i="1"/>
  <c r="B53" i="1"/>
  <c r="B44" i="1"/>
  <c r="B45" i="1"/>
  <c r="B46" i="1"/>
  <c r="B43" i="1"/>
  <c r="B42" i="1" s="1"/>
  <c r="B39" i="1"/>
  <c r="B40" i="1"/>
  <c r="B41" i="1"/>
  <c r="B38" i="1"/>
  <c r="B37" i="1" s="1"/>
  <c r="B34" i="1"/>
  <c r="B32" i="1"/>
  <c r="B33" i="1"/>
  <c r="B31" i="1"/>
  <c r="B30" i="1" s="1"/>
  <c r="B27" i="1"/>
  <c r="B28" i="1"/>
  <c r="B29" i="1"/>
  <c r="B26" i="1"/>
  <c r="B25" i="1" s="1"/>
  <c r="B22" i="1"/>
  <c r="B23" i="1"/>
  <c r="B24" i="1"/>
  <c r="B21" i="1"/>
  <c r="B20" i="1" s="1"/>
  <c r="B17" i="1"/>
  <c r="B18" i="1"/>
  <c r="B19" i="1"/>
  <c r="B16" i="1"/>
  <c r="B15" i="1" s="1"/>
  <c r="B12" i="1"/>
  <c r="B13" i="1"/>
  <c r="B14" i="1"/>
  <c r="B11" i="1"/>
  <c r="B10" i="1" s="1"/>
  <c r="F25" i="1"/>
  <c r="C10" i="1"/>
  <c r="B64" i="1" l="1"/>
  <c r="B49" i="1"/>
  <c r="B145" i="1"/>
  <c r="B59" i="1"/>
  <c r="B115" i="1"/>
  <c r="B54" i="1"/>
  <c r="B104" i="1"/>
  <c r="B217" i="1"/>
  <c r="B203" i="1"/>
  <c r="B202" i="1"/>
  <c r="B193" i="1"/>
  <c r="B178" i="1"/>
  <c r="B177" i="1"/>
  <c r="B176" i="1"/>
  <c r="B138" i="1"/>
  <c r="B137" i="1"/>
  <c r="D10" i="1" l="1"/>
  <c r="E10" i="1"/>
  <c r="F10" i="1"/>
  <c r="G10" i="1"/>
  <c r="H10" i="1"/>
  <c r="I10" i="1"/>
  <c r="C20" i="1"/>
  <c r="D20" i="1"/>
  <c r="E20" i="1"/>
  <c r="F20" i="1"/>
  <c r="G20" i="1"/>
  <c r="H20" i="1"/>
  <c r="I20" i="1"/>
  <c r="G25" i="1"/>
  <c r="H25" i="1"/>
  <c r="I25" i="1"/>
  <c r="C35" i="1"/>
  <c r="D35" i="1"/>
  <c r="E35" i="1"/>
  <c r="F35" i="1"/>
  <c r="G35" i="1"/>
  <c r="H35" i="1"/>
  <c r="I35" i="1"/>
  <c r="B36" i="1"/>
  <c r="B35" i="1" s="1"/>
  <c r="B9" i="1" s="1"/>
  <c r="B8" i="1" s="1"/>
  <c r="C37" i="1"/>
  <c r="D37" i="1"/>
  <c r="E37" i="1"/>
  <c r="F37" i="1"/>
  <c r="G37" i="1"/>
  <c r="H37" i="1"/>
  <c r="I37" i="1"/>
  <c r="C42" i="1"/>
  <c r="D42" i="1"/>
  <c r="E42" i="1"/>
  <c r="F42" i="1"/>
  <c r="G42" i="1"/>
  <c r="H42" i="1"/>
  <c r="I42" i="1"/>
  <c r="C49" i="1"/>
  <c r="D49" i="1"/>
  <c r="E49" i="1"/>
  <c r="G49" i="1"/>
  <c r="I48" i="1"/>
  <c r="C54" i="1"/>
  <c r="D54" i="1"/>
  <c r="E54" i="1"/>
  <c r="F54" i="1"/>
  <c r="G54" i="1"/>
  <c r="H54" i="1"/>
  <c r="I54" i="1"/>
  <c r="C59" i="1"/>
  <c r="D59" i="1"/>
  <c r="E59" i="1"/>
  <c r="F59" i="1"/>
  <c r="G59" i="1"/>
  <c r="H59" i="1"/>
  <c r="H48" i="1" s="1"/>
  <c r="I59" i="1"/>
  <c r="C74" i="1"/>
  <c r="D74" i="1"/>
  <c r="E74" i="1"/>
  <c r="F74" i="1"/>
  <c r="G74" i="1"/>
  <c r="H74" i="1"/>
  <c r="I74" i="1"/>
  <c r="C79" i="1"/>
  <c r="D79" i="1"/>
  <c r="E79" i="1"/>
  <c r="F79" i="1"/>
  <c r="G79" i="1"/>
  <c r="H79" i="1"/>
  <c r="C84" i="1"/>
  <c r="D84" i="1"/>
  <c r="E84" i="1"/>
  <c r="F84" i="1"/>
  <c r="G84" i="1"/>
  <c r="H84" i="1"/>
  <c r="I84" i="1"/>
  <c r="F89" i="1"/>
  <c r="G89" i="1"/>
  <c r="H89" i="1"/>
  <c r="I89" i="1"/>
  <c r="C94" i="1"/>
  <c r="D94" i="1"/>
  <c r="E94" i="1"/>
  <c r="F94" i="1"/>
  <c r="G94" i="1"/>
  <c r="H94" i="1"/>
  <c r="I94" i="1"/>
  <c r="C99" i="1"/>
  <c r="D99" i="1"/>
  <c r="E99" i="1"/>
  <c r="F99" i="1"/>
  <c r="G99" i="1"/>
  <c r="H99" i="1"/>
  <c r="I99" i="1"/>
  <c r="C104" i="1"/>
  <c r="D104" i="1"/>
  <c r="E104" i="1"/>
  <c r="F104" i="1"/>
  <c r="G104" i="1"/>
  <c r="H104" i="1"/>
  <c r="I104" i="1"/>
  <c r="C109" i="1"/>
  <c r="D109" i="1"/>
  <c r="E109" i="1"/>
  <c r="F109" i="1"/>
  <c r="G109" i="1"/>
  <c r="H109" i="1"/>
  <c r="I109" i="1"/>
  <c r="C115" i="1"/>
  <c r="D115" i="1"/>
  <c r="E115" i="1"/>
  <c r="F115" i="1"/>
  <c r="G115" i="1"/>
  <c r="H115" i="1"/>
  <c r="I115" i="1"/>
  <c r="F120" i="1"/>
  <c r="C125" i="1"/>
  <c r="D125" i="1"/>
  <c r="E125" i="1"/>
  <c r="F125" i="1"/>
  <c r="G125" i="1"/>
  <c r="H125" i="1"/>
  <c r="I125" i="1"/>
  <c r="I114" i="1" s="1"/>
  <c r="C130" i="1"/>
  <c r="D130" i="1"/>
  <c r="E130" i="1"/>
  <c r="G130" i="1"/>
  <c r="H130" i="1"/>
  <c r="C135" i="1"/>
  <c r="D135" i="1"/>
  <c r="E135" i="1"/>
  <c r="C140" i="1"/>
  <c r="D140" i="1"/>
  <c r="E140" i="1"/>
  <c r="F140" i="1"/>
  <c r="C145" i="1"/>
  <c r="D145" i="1"/>
  <c r="E145" i="1"/>
  <c r="F145" i="1"/>
  <c r="G145" i="1"/>
  <c r="H145" i="1"/>
  <c r="C152" i="1"/>
  <c r="D152" i="1"/>
  <c r="E152" i="1"/>
  <c r="F152" i="1"/>
  <c r="G152" i="1"/>
  <c r="H152" i="1"/>
  <c r="I152" i="1"/>
  <c r="C162" i="1"/>
  <c r="D162" i="1"/>
  <c r="E162" i="1"/>
  <c r="F162" i="1"/>
  <c r="G162" i="1"/>
  <c r="H162" i="1"/>
  <c r="I162" i="1"/>
  <c r="C167" i="1"/>
  <c r="D167" i="1"/>
  <c r="E167" i="1"/>
  <c r="F167" i="1"/>
  <c r="G167" i="1"/>
  <c r="H167" i="1"/>
  <c r="I167" i="1"/>
  <c r="C172" i="1"/>
  <c r="F172" i="1"/>
  <c r="C174" i="1"/>
  <c r="D174" i="1"/>
  <c r="D172" i="1" s="1"/>
  <c r="E174" i="1"/>
  <c r="E172" i="1" s="1"/>
  <c r="F174" i="1"/>
  <c r="G174" i="1"/>
  <c r="G172" i="1" s="1"/>
  <c r="H174" i="1"/>
  <c r="H172" i="1" s="1"/>
  <c r="I174" i="1"/>
  <c r="C179" i="1"/>
  <c r="D179" i="1"/>
  <c r="E179" i="1"/>
  <c r="F179" i="1"/>
  <c r="G179" i="1"/>
  <c r="H179" i="1"/>
  <c r="I179" i="1"/>
  <c r="B182" i="1"/>
  <c r="C184" i="1"/>
  <c r="D184" i="1"/>
  <c r="E184" i="1"/>
  <c r="F184" i="1"/>
  <c r="G184" i="1"/>
  <c r="H184" i="1"/>
  <c r="I184" i="1"/>
  <c r="C189" i="1"/>
  <c r="D189" i="1"/>
  <c r="E189" i="1"/>
  <c r="F189" i="1"/>
  <c r="G189" i="1"/>
  <c r="H189" i="1"/>
  <c r="C195" i="1"/>
  <c r="D195" i="1"/>
  <c r="E195" i="1"/>
  <c r="F195" i="1"/>
  <c r="G195" i="1"/>
  <c r="H195" i="1"/>
  <c r="I195" i="1"/>
  <c r="B204" i="1"/>
  <c r="C205" i="1"/>
  <c r="D205" i="1"/>
  <c r="E205" i="1"/>
  <c r="F205" i="1"/>
  <c r="G205" i="1"/>
  <c r="H205" i="1"/>
  <c r="I205" i="1"/>
  <c r="C210" i="1"/>
  <c r="D210" i="1"/>
  <c r="E210" i="1"/>
  <c r="F210" i="1"/>
  <c r="G210" i="1"/>
  <c r="H210" i="1"/>
  <c r="I210" i="1"/>
  <c r="B214" i="1"/>
  <c r="C215" i="1"/>
  <c r="D215" i="1"/>
  <c r="E215" i="1"/>
  <c r="F215" i="1"/>
  <c r="G215" i="1"/>
  <c r="H215" i="1"/>
  <c r="I215" i="1"/>
  <c r="B194" i="1" l="1"/>
  <c r="B150" i="1" s="1"/>
  <c r="E114" i="1"/>
  <c r="C114" i="1"/>
  <c r="F48" i="1"/>
  <c r="D48" i="1"/>
  <c r="I9" i="1"/>
  <c r="I8" i="1" s="1"/>
  <c r="G9" i="1"/>
  <c r="G8" i="1" s="1"/>
  <c r="E9" i="1"/>
  <c r="E8" i="1" s="1"/>
  <c r="F114" i="1"/>
  <c r="D114" i="1"/>
  <c r="E48" i="1"/>
  <c r="C48" i="1"/>
  <c r="H9" i="1"/>
  <c r="H8" i="1" s="1"/>
  <c r="C9" i="1"/>
  <c r="C8" i="1" s="1"/>
  <c r="F9" i="1"/>
  <c r="F8" i="1" s="1"/>
  <c r="D9" i="1"/>
  <c r="D8" i="1" s="1"/>
  <c r="F151" i="1"/>
  <c r="G194" i="1"/>
  <c r="D151" i="1"/>
  <c r="B114" i="1"/>
  <c r="B47" i="1" s="1"/>
  <c r="I194" i="1"/>
  <c r="E194" i="1"/>
  <c r="H194" i="1"/>
  <c r="D194" i="1"/>
  <c r="C151" i="1"/>
  <c r="C194" i="1"/>
  <c r="F194" i="1"/>
  <c r="I151" i="1"/>
  <c r="E151" i="1"/>
  <c r="G151" i="1"/>
  <c r="H151" i="1"/>
  <c r="I150" i="1" l="1"/>
  <c r="F150" i="1"/>
  <c r="E47" i="1"/>
  <c r="H47" i="1"/>
  <c r="B7" i="1"/>
  <c r="G150" i="1"/>
  <c r="H150" i="1"/>
  <c r="I47" i="1"/>
  <c r="C150" i="1"/>
  <c r="E150" i="1"/>
  <c r="F47" i="1"/>
  <c r="C47" i="1"/>
  <c r="D150" i="1"/>
  <c r="G47" i="1"/>
  <c r="D47" i="1"/>
  <c r="G7" i="1" l="1"/>
  <c r="F7" i="1"/>
  <c r="E7" i="1"/>
  <c r="H7" i="1"/>
  <c r="I7" i="1"/>
  <c r="C7" i="1"/>
  <c r="D7" i="1"/>
</calcChain>
</file>

<file path=xl/sharedStrings.xml><?xml version="1.0" encoding="utf-8"?>
<sst xmlns="http://schemas.openxmlformats.org/spreadsheetml/2006/main" count="238" uniqueCount="50">
  <si>
    <t>Cuadro 4.  METROS CONSTRUIDOS EN LOS DISTRITOS DE COLÓN, PANAMÁ, SAN MIGUELITO, ARRAIJÁN</t>
  </si>
  <si>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</si>
  <si>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</si>
  <si>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</si>
  <si>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</si>
  <si>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</si>
  <si>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</si>
  <si>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</si>
  <si>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</si>
  <si>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</si>
  <si>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</si>
  <si>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</si>
  <si>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2020 (P)</t>
  </si>
  <si>
    <t>Colón</t>
  </si>
  <si>
    <t>Vivienda individual</t>
  </si>
  <si>
    <t>Primer trimestre</t>
  </si>
  <si>
    <t>Segundo trimestre</t>
  </si>
  <si>
    <t>Tercer trimestre</t>
  </si>
  <si>
    <t>Cuarto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</si>
  <si>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</si>
  <si>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</si>
  <si>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</si>
  <si>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</si>
  <si>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</si>
  <si>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</si>
  <si>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</si>
  <si>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</si>
  <si>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</si>
  <si>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Industrias</t>
  </si>
  <si>
    <t>Hoteles</t>
  </si>
  <si>
    <t>Hospitales y clínicas</t>
  </si>
  <si>
    <t>Panamá Oeste</t>
  </si>
  <si>
    <t>Arraiján</t>
  </si>
  <si>
    <t>Industria</t>
  </si>
  <si>
    <t>La Chorrera</t>
  </si>
  <si>
    <t>NOTA: Obras que iniciaron, continuaron y culminaron proceso de construcción en el período de referencia. La diferencia en algunos datos publicados anteriormente</t>
  </si>
  <si>
    <t>(1) Son obras que continúan proceso constructivo.</t>
  </si>
  <si>
    <t>(2) Se refiere  a las unidades  de  vivienda,  locales  comerciales y oficinas  que  contiene un  centro comercial,   salones  en un centro educativo,</t>
  </si>
  <si>
    <t xml:space="preserve">       habitaciones en un hotel, etc.</t>
  </si>
  <si>
    <t>(3) Incluye cuartos de alquiler.</t>
  </si>
  <si>
    <t xml:space="preserve">(4) Son edificios y  estructuras destinadas a albergues,  estacionamientos,  galeras  para criaderos y  ceba de animales,  clubes, salas de reuniones,  cines, teatros, </t>
  </si>
  <si>
    <t xml:space="preserve">     estadios deportivos y otros para el esparcimiento. </t>
  </si>
  <si>
    <t xml:space="preserve"> -  Cantidad nula o cero.</t>
  </si>
  <si>
    <t>(P) Cifras preliminares.</t>
  </si>
  <si>
    <t>San Miguelito</t>
  </si>
  <si>
    <t>Centros religiosos</t>
  </si>
  <si>
    <t>Y LA CHORRERA, SEGÚN TIPO DE EDIFICACIÓN, POR TRIMESTRE: AÑO 2020</t>
  </si>
  <si>
    <t xml:space="preserve">            se debe a cambios de diseño efectuados por los informantes.</t>
  </si>
  <si>
    <t xml:space="preserve">  Otros (4)</t>
  </si>
  <si>
    <t>Edificio de apartamento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</si>
</sst>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Fill="1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49" fontId="4" fillId="0" borderId="0" xfId="1" applyNumberFormat="1"/>
    <xf numFmtId="0" fontId="4" fillId="0" borderId="0" xfId="1"/>
    <xf numFmtId="0" fontId="4" fillId="0" borderId="0" xfId="1" applyFill="1"/>
    <xf numFmtId="49" fontId="4" fillId="0" borderId="0" xfId="1" applyNumberFormat="1" applyAlignment="1">
      <alignment vertical="center"/>
    </xf>
    <xf numFmtId="41" fontId="4" fillId="0" borderId="0" xfId="4" applyNumberFormat="1" applyFont="1" applyBorder="1" applyAlignment="1">
      <alignment horizontal="left"/>
    </xf>
    <xf numFmtId="0" fontId="7" fillId="0" borderId="0" xfId="0" applyFont="1"/>
    <xf numFmtId="0" fontId="7" fillId="0" borderId="0" xfId="0" applyFont="1" applyFill="1"/>
    <xf numFmtId="0" fontId="3" fillId="4" borderId="0" xfId="0" applyFont="1" applyFill="1"/>
    <xf numFmtId="166" fontId="3" fillId="4" borderId="0" xfId="0" applyNumberFormat="1" applyFont="1" applyFill="1" applyAlignment="1">
      <alignment horizontal="center"/>
    </xf>
    <xf numFmtId="164" fontId="2" fillId="4" borderId="9" xfId="2" applyNumberFormat="1" applyFont="1" applyFill="1" applyBorder="1" applyAlignment="1"/>
    <xf numFmtId="166" fontId="3" fillId="4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left" indent="2"/>
    </xf>
    <xf numFmtId="166" fontId="3" fillId="4" borderId="0" xfId="0" applyNumberFormat="1" applyFont="1" applyFill="1" applyAlignment="1">
      <alignment horizontal="left" indent="4"/>
    </xf>
    <xf numFmtId="166" fontId="3" fillId="4" borderId="0" xfId="0" applyNumberFormat="1" applyFont="1" applyFill="1" applyAlignment="1">
      <alignment horizontal="left" indent="7"/>
    </xf>
    <xf numFmtId="164" fontId="2" fillId="4" borderId="6" xfId="2" applyNumberFormat="1" applyFont="1" applyFill="1" applyBorder="1" applyAlignment="1"/>
    <xf numFmtId="164" fontId="3" fillId="4" borderId="5" xfId="0" applyNumberFormat="1" applyFont="1" applyFill="1" applyBorder="1"/>
    <xf numFmtId="164" fontId="3" fillId="4" borderId="6" xfId="0" applyNumberFormat="1" applyFont="1" applyFill="1" applyBorder="1"/>
    <xf numFmtId="164" fontId="3" fillId="4" borderId="9" xfId="2" applyNumberFormat="1" applyFont="1" applyFill="1" applyBorder="1" applyAlignment="1"/>
    <xf numFmtId="164" fontId="3" fillId="4" borderId="0" xfId="0" applyNumberFormat="1" applyFont="1" applyFill="1"/>
    <xf numFmtId="166" fontId="4" fillId="4" borderId="5" xfId="0" applyNumberFormat="1" applyFont="1" applyFill="1" applyBorder="1" applyAlignment="1">
      <alignment horizontal="left" indent="7"/>
    </xf>
    <xf numFmtId="166" fontId="3" fillId="4" borderId="5" xfId="0" applyNumberFormat="1" applyFont="1" applyFill="1" applyBorder="1" applyAlignment="1">
      <alignment horizontal="left" indent="7"/>
    </xf>
    <xf numFmtId="164" fontId="3" fillId="4" borderId="6" xfId="2" applyNumberFormat="1" applyFont="1" applyFill="1" applyBorder="1" applyAlignment="1"/>
    <xf numFmtId="164" fontId="3" fillId="4" borderId="0" xfId="2" applyNumberFormat="1" applyFont="1" applyFill="1" applyBorder="1" applyAlignment="1"/>
    <xf numFmtId="164" fontId="3" fillId="4" borderId="0" xfId="0" applyNumberFormat="1" applyFont="1" applyFill="1" applyBorder="1"/>
    <xf numFmtId="164" fontId="4" fillId="4" borderId="6" xfId="3" applyNumberFormat="1" applyFont="1" applyFill="1" applyBorder="1" applyAlignment="1">
      <alignment horizontal="right"/>
    </xf>
    <xf numFmtId="164" fontId="4" fillId="4" borderId="9" xfId="3" applyNumberFormat="1" applyFont="1" applyFill="1" applyBorder="1" applyAlignment="1">
      <alignment horizontal="right"/>
    </xf>
    <xf numFmtId="164" fontId="4" fillId="4" borderId="9" xfId="2" applyNumberFormat="1" applyFont="1" applyFill="1" applyBorder="1" applyAlignment="1"/>
    <xf numFmtId="166" fontId="3" fillId="4" borderId="5" xfId="0" applyNumberFormat="1" applyFont="1" applyFill="1" applyBorder="1" applyAlignment="1">
      <alignment horizontal="left" indent="4"/>
    </xf>
    <xf numFmtId="164" fontId="4" fillId="4" borderId="6" xfId="1" applyNumberFormat="1" applyFont="1" applyFill="1" applyBorder="1"/>
    <xf numFmtId="164" fontId="4" fillId="4" borderId="5" xfId="1" applyNumberFormat="1" applyFont="1" applyFill="1" applyBorder="1"/>
    <xf numFmtId="164" fontId="4" fillId="4" borderId="9" xfId="1" applyNumberFormat="1" applyFont="1" applyFill="1" applyBorder="1"/>
    <xf numFmtId="164" fontId="4" fillId="4" borderId="0" xfId="1" applyNumberFormat="1" applyFont="1" applyFill="1" applyBorder="1"/>
    <xf numFmtId="164" fontId="4" fillId="4" borderId="0" xfId="3" applyNumberFormat="1" applyFont="1" applyFill="1" applyBorder="1" applyAlignment="1">
      <alignment horizontal="right"/>
    </xf>
    <xf numFmtId="164" fontId="4" fillId="4" borderId="5" xfId="3" applyNumberFormat="1" applyFont="1" applyFill="1" applyBorder="1" applyAlignment="1">
      <alignment horizontal="right"/>
    </xf>
    <xf numFmtId="164" fontId="4" fillId="4" borderId="5" xfId="0" applyNumberFormat="1" applyFont="1" applyFill="1" applyBorder="1"/>
    <xf numFmtId="164" fontId="4" fillId="4" borderId="6" xfId="0" applyNumberFormat="1" applyFont="1" applyFill="1" applyBorder="1"/>
    <xf numFmtId="164" fontId="4" fillId="4" borderId="0" xfId="0" applyNumberFormat="1" applyFont="1" applyFill="1"/>
    <xf numFmtId="164" fontId="3" fillId="4" borderId="9" xfId="0" applyNumberFormat="1" applyFont="1" applyFill="1" applyBorder="1"/>
    <xf numFmtId="164" fontId="4" fillId="4" borderId="9" xfId="0" applyNumberFormat="1" applyFont="1" applyFill="1" applyBorder="1"/>
    <xf numFmtId="164" fontId="4" fillId="4" borderId="6" xfId="2" applyNumberFormat="1" applyFont="1" applyFill="1" applyBorder="1" applyAlignment="1"/>
    <xf numFmtId="164" fontId="3" fillId="4" borderId="5" xfId="2" applyNumberFormat="1" applyFont="1" applyFill="1" applyBorder="1" applyAlignment="1"/>
    <xf numFmtId="166" fontId="3" fillId="4" borderId="0" xfId="0" applyNumberFormat="1" applyFont="1" applyFill="1" applyBorder="1" applyAlignment="1">
      <alignment horizontal="left" indent="7"/>
    </xf>
    <xf numFmtId="0" fontId="3" fillId="4" borderId="10" xfId="0" applyFont="1" applyFill="1" applyBorder="1" applyAlignment="1">
      <alignment horizontal="left" indent="7"/>
    </xf>
    <xf numFmtId="164" fontId="3" fillId="4" borderId="11" xfId="0" applyNumberFormat="1" applyFont="1" applyFill="1" applyBorder="1"/>
    <xf numFmtId="164" fontId="4" fillId="4" borderId="11" xfId="1" applyNumberFormat="1" applyFont="1" applyFill="1" applyBorder="1"/>
    <xf numFmtId="164" fontId="3" fillId="4" borderId="11" xfId="2" applyNumberFormat="1" applyFont="1" applyFill="1" applyBorder="1" applyAlignment="1"/>
    <xf numFmtId="0" fontId="0" fillId="0" borderId="0" xfId="0" applyBorder="1"/>
    <xf numFmtId="0" fontId="0" fillId="0" borderId="0" xfId="0" applyFill="1" applyBorder="1"/>
    <xf numFmtId="164" fontId="2" fillId="4" borderId="6" xfId="0" applyNumberFormat="1" applyFont="1" applyFill="1" applyBorder="1"/>
    <xf numFmtId="164" fontId="2" fillId="4" borderId="9" xfId="0" applyNumberFormat="1" applyFont="1" applyFill="1" applyBorder="1"/>
    <xf numFmtId="164" fontId="2" fillId="4" borderId="0" xfId="0" applyNumberFormat="1" applyFont="1" applyFill="1"/>
    <xf numFmtId="164" fontId="2" fillId="4" borderId="6" xfId="0" applyNumberFormat="1" applyFont="1" applyFill="1" applyBorder="1" applyAlignment="1">
      <alignment vertical="center"/>
    </xf>
    <xf numFmtId="164" fontId="2" fillId="4" borderId="11" xfId="0" applyNumberFormat="1" applyFont="1" applyFill="1" applyBorder="1"/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5">
    <cellStyle name="Millares [0] 2" xfId="4"/>
    <cellStyle name="Millares 2" xfId="2"/>
    <cellStyle name="Millares_CUADRO6-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1"/>
  <sheetViews>
    <sheetView tabSelected="1" topLeftCell="A157" zoomScale="98" zoomScaleNormal="98" workbookViewId="0">
      <selection activeCell="M173" sqref="M173"/>
    </sheetView>
  </sheetViews>
  <sheetFormatPr baseColWidth="10" defaultRowHeight="15" x14ac:dyDescent="0.25"/>
  <cols>
    <col min="1" max="1" width="29.28515625" customWidth="1"/>
    <col min="2" max="2" width="17.5703125" customWidth="1"/>
    <col min="3" max="3" width="16.140625" customWidth="1"/>
    <col min="4" max="4" width="14.5703125" customWidth="1"/>
    <col min="5" max="5" width="15" customWidth="1"/>
    <col min="6" max="6" width="16.42578125" customWidth="1"/>
    <col min="7" max="7" width="16.28515625" customWidth="1"/>
    <col min="8" max="8" width="15.140625" customWidth="1"/>
    <col min="9" max="9" width="14.7109375" customWidth="1"/>
  </cols>
  <sheetData>
    <row r="1" spans="1:3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31" x14ac:dyDescent="0.25">
      <c r="A2" s="61" t="s">
        <v>46</v>
      </c>
      <c r="B2" s="61"/>
      <c r="C2" s="61"/>
      <c r="D2" s="61"/>
      <c r="E2" s="61"/>
      <c r="F2" s="61"/>
      <c r="G2" s="61"/>
      <c r="H2" s="61"/>
      <c r="I2" s="61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1:31" x14ac:dyDescent="0.25">
      <c r="A3" s="15"/>
      <c r="B3" s="15"/>
      <c r="C3" s="15"/>
      <c r="D3" s="15"/>
      <c r="E3" s="15"/>
      <c r="F3" s="15"/>
      <c r="G3" s="15"/>
      <c r="H3" s="15"/>
      <c r="I3" s="15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</row>
    <row r="4" spans="1:31" ht="24.95" customHeight="1" x14ac:dyDescent="0.25">
      <c r="A4" s="62" t="s">
        <v>1</v>
      </c>
      <c r="B4" s="65" t="s">
        <v>2</v>
      </c>
      <c r="C4" s="68" t="s">
        <v>3</v>
      </c>
      <c r="D4" s="69"/>
      <c r="E4" s="69"/>
      <c r="F4" s="69"/>
      <c r="G4" s="70" t="s">
        <v>4</v>
      </c>
      <c r="H4" s="70"/>
      <c r="I4" s="71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</row>
    <row r="5" spans="1:31" ht="43.5" customHeight="1" x14ac:dyDescent="0.25">
      <c r="A5" s="63"/>
      <c r="B5" s="66"/>
      <c r="C5" s="68" t="s">
        <v>5</v>
      </c>
      <c r="D5" s="68"/>
      <c r="E5" s="68"/>
      <c r="F5" s="3" t="s">
        <v>6</v>
      </c>
      <c r="G5" s="72"/>
      <c r="H5" s="72"/>
      <c r="I5" s="73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ht="50.1" customHeight="1" x14ac:dyDescent="0.25">
      <c r="A6" s="64"/>
      <c r="B6" s="67"/>
      <c r="C6" s="4" t="s">
        <v>7</v>
      </c>
      <c r="D6" s="4" t="s">
        <v>8</v>
      </c>
      <c r="E6" s="5" t="s">
        <v>9</v>
      </c>
      <c r="F6" s="6" t="s">
        <v>10</v>
      </c>
      <c r="G6" s="4" t="s">
        <v>7</v>
      </c>
      <c r="H6" s="4" t="s">
        <v>8</v>
      </c>
      <c r="I6" s="7" t="s">
        <v>11</v>
      </c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ht="22.5" customHeight="1" x14ac:dyDescent="0.25">
      <c r="A7" s="16" t="s">
        <v>12</v>
      </c>
      <c r="B7" s="17">
        <f>B8+B150+B47</f>
        <v>612065</v>
      </c>
      <c r="C7" s="17">
        <f t="shared" ref="C7:I7" si="0">C8+C150+C47</f>
        <v>2849</v>
      </c>
      <c r="D7" s="17">
        <f t="shared" si="0"/>
        <v>6134</v>
      </c>
      <c r="E7" s="17">
        <f t="shared" si="0"/>
        <v>142940</v>
      </c>
      <c r="F7" s="17">
        <f t="shared" si="0"/>
        <v>425571</v>
      </c>
      <c r="G7" s="17">
        <f t="shared" si="0"/>
        <v>2290</v>
      </c>
      <c r="H7" s="17">
        <f t="shared" si="0"/>
        <v>5307</v>
      </c>
      <c r="I7" s="17">
        <f t="shared" si="0"/>
        <v>43152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ht="27.75" customHeight="1" x14ac:dyDescent="0.25">
      <c r="A8" s="18" t="s">
        <v>13</v>
      </c>
      <c r="B8" s="17">
        <f>B9</f>
        <v>127494</v>
      </c>
      <c r="C8" s="17">
        <f t="shared" ref="C8:I8" si="1">C9</f>
        <v>89</v>
      </c>
      <c r="D8" s="17">
        <f t="shared" si="1"/>
        <v>1604</v>
      </c>
      <c r="E8" s="17">
        <f t="shared" si="1"/>
        <v>46211</v>
      </c>
      <c r="F8" s="17">
        <f t="shared" si="1"/>
        <v>81126</v>
      </c>
      <c r="G8" s="17">
        <f t="shared" si="1"/>
        <v>22</v>
      </c>
      <c r="H8" s="17">
        <f t="shared" si="1"/>
        <v>90</v>
      </c>
      <c r="I8" s="17">
        <f t="shared" si="1"/>
        <v>157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1" ht="21.95" customHeight="1" x14ac:dyDescent="0.25">
      <c r="A9" s="19" t="s">
        <v>13</v>
      </c>
      <c r="B9" s="17">
        <f>B10+B15+B20+B30+B35+B37+B42+B25</f>
        <v>127494</v>
      </c>
      <c r="C9" s="17">
        <f t="shared" ref="C9:I9" si="2">C10+C15+C20+C30+C35+C37+C42+C25</f>
        <v>89</v>
      </c>
      <c r="D9" s="17">
        <f t="shared" si="2"/>
        <v>1604</v>
      </c>
      <c r="E9" s="17">
        <f t="shared" si="2"/>
        <v>46211</v>
      </c>
      <c r="F9" s="17">
        <f>F10+F15+F20+F30+F35+F37+F42+F25</f>
        <v>81126</v>
      </c>
      <c r="G9" s="17">
        <f t="shared" si="2"/>
        <v>22</v>
      </c>
      <c r="H9" s="17">
        <f t="shared" si="2"/>
        <v>90</v>
      </c>
      <c r="I9" s="17">
        <f t="shared" si="2"/>
        <v>157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ht="21.95" customHeight="1" x14ac:dyDescent="0.25">
      <c r="A10" s="20" t="s">
        <v>14</v>
      </c>
      <c r="B10" s="17">
        <f>SUM(B11:B14)</f>
        <v>2357</v>
      </c>
      <c r="C10" s="17">
        <f>SUM(C11:C14)</f>
        <v>30</v>
      </c>
      <c r="D10" s="17">
        <f t="shared" ref="D10:I10" si="3">SUM(D11:D14)</f>
        <v>30</v>
      </c>
      <c r="E10" s="17">
        <f t="shared" si="3"/>
        <v>1038</v>
      </c>
      <c r="F10" s="17">
        <f t="shared" si="3"/>
        <v>1310</v>
      </c>
      <c r="G10" s="17">
        <f t="shared" si="3"/>
        <v>18</v>
      </c>
      <c r="H10" s="17">
        <f t="shared" si="3"/>
        <v>18</v>
      </c>
      <c r="I10" s="17">
        <f t="shared" si="3"/>
        <v>9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1:31" ht="21.95" customHeight="1" x14ac:dyDescent="0.25">
      <c r="A11" s="21" t="s">
        <v>15</v>
      </c>
      <c r="B11" s="22">
        <f>+E11+F11+I11</f>
        <v>816</v>
      </c>
      <c r="C11" s="23">
        <v>14</v>
      </c>
      <c r="D11" s="24">
        <v>14</v>
      </c>
      <c r="E11" s="23">
        <v>690</v>
      </c>
      <c r="F11" s="25">
        <v>117</v>
      </c>
      <c r="G11" s="24">
        <v>18</v>
      </c>
      <c r="H11" s="23">
        <v>18</v>
      </c>
      <c r="I11" s="26">
        <v>9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1" ht="21.95" customHeight="1" x14ac:dyDescent="0.25">
      <c r="A12" s="27" t="s">
        <v>16</v>
      </c>
      <c r="B12" s="22">
        <f t="shared" ref="B12:B14" si="4">+E12+F12+I12</f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</row>
    <row r="13" spans="1:31" ht="21.95" customHeight="1" x14ac:dyDescent="0.25">
      <c r="A13" s="28" t="s">
        <v>17</v>
      </c>
      <c r="B13" s="22">
        <f t="shared" si="4"/>
        <v>168</v>
      </c>
      <c r="C13" s="25">
        <v>0</v>
      </c>
      <c r="D13" s="25">
        <v>0</v>
      </c>
      <c r="E13" s="29">
        <v>0</v>
      </c>
      <c r="F13" s="25">
        <v>168</v>
      </c>
      <c r="G13" s="25">
        <v>0</v>
      </c>
      <c r="H13" s="29">
        <v>0</v>
      </c>
      <c r="I13" s="30">
        <v>0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</row>
    <row r="14" spans="1:31" ht="21.95" customHeight="1" x14ac:dyDescent="0.25">
      <c r="A14" s="21" t="s">
        <v>18</v>
      </c>
      <c r="B14" s="22">
        <f t="shared" si="4"/>
        <v>1373</v>
      </c>
      <c r="C14" s="25">
        <v>16</v>
      </c>
      <c r="D14" s="25">
        <v>16</v>
      </c>
      <c r="E14" s="25">
        <v>348</v>
      </c>
      <c r="F14" s="25">
        <v>1025</v>
      </c>
      <c r="G14" s="25">
        <v>0</v>
      </c>
      <c r="H14" s="29">
        <v>0</v>
      </c>
      <c r="I14" s="30">
        <v>0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</row>
    <row r="15" spans="1:31" ht="21.95" customHeight="1" x14ac:dyDescent="0.25">
      <c r="A15" s="20" t="s">
        <v>49</v>
      </c>
      <c r="B15" s="17">
        <f>SUM(B16:B19)</f>
        <v>44760</v>
      </c>
      <c r="C15" s="17">
        <f t="shared" ref="C15:I15" si="5">SUM(C16:C19)</f>
        <v>45</v>
      </c>
      <c r="D15" s="17">
        <f t="shared" si="5"/>
        <v>1340</v>
      </c>
      <c r="E15" s="17">
        <f t="shared" si="5"/>
        <v>12771</v>
      </c>
      <c r="F15" s="17">
        <f t="shared" si="5"/>
        <v>31944</v>
      </c>
      <c r="G15" s="17">
        <f t="shared" si="5"/>
        <v>1</v>
      </c>
      <c r="H15" s="17">
        <f t="shared" si="5"/>
        <v>2</v>
      </c>
      <c r="I15" s="17">
        <f t="shared" si="5"/>
        <v>45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</row>
    <row r="16" spans="1:31" ht="21" customHeight="1" x14ac:dyDescent="0.25">
      <c r="A16" s="21" t="s">
        <v>15</v>
      </c>
      <c r="B16" s="22">
        <f>+E16+F16+I16</f>
        <v>11226</v>
      </c>
      <c r="C16" s="25">
        <v>36</v>
      </c>
      <c r="D16" s="25">
        <v>1070</v>
      </c>
      <c r="E16" s="29">
        <v>10944</v>
      </c>
      <c r="F16" s="25">
        <v>282</v>
      </c>
      <c r="G16" s="25">
        <v>0</v>
      </c>
      <c r="H16" s="25">
        <v>0</v>
      </c>
      <c r="I16" s="25">
        <v>0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</row>
    <row r="17" spans="1:31" ht="21" customHeight="1" x14ac:dyDescent="0.25">
      <c r="A17" s="27" t="s">
        <v>16</v>
      </c>
      <c r="B17" s="22">
        <f t="shared" ref="B17:B33" si="6">+E17+F17+I17</f>
        <v>293</v>
      </c>
      <c r="C17" s="25">
        <v>0</v>
      </c>
      <c r="D17" s="25">
        <v>0</v>
      </c>
      <c r="E17" s="29">
        <v>0</v>
      </c>
      <c r="F17" s="29">
        <v>248</v>
      </c>
      <c r="G17" s="23">
        <v>1</v>
      </c>
      <c r="H17" s="23">
        <v>2</v>
      </c>
      <c r="I17" s="26">
        <v>45</v>
      </c>
      <c r="J17" s="54"/>
      <c r="K17" s="54"/>
      <c r="L17" s="54"/>
      <c r="M17" s="55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</row>
    <row r="18" spans="1:31" ht="21" customHeight="1" x14ac:dyDescent="0.25">
      <c r="A18" s="28" t="s">
        <v>17</v>
      </c>
      <c r="B18" s="22">
        <f t="shared" si="6"/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54"/>
      <c r="K18" s="54"/>
      <c r="L18" s="54"/>
      <c r="M18" s="55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</row>
    <row r="19" spans="1:31" ht="21" customHeight="1" x14ac:dyDescent="0.25">
      <c r="A19" s="21" t="s">
        <v>18</v>
      </c>
      <c r="B19" s="22">
        <f t="shared" si="6"/>
        <v>33241</v>
      </c>
      <c r="C19" s="25">
        <v>9</v>
      </c>
      <c r="D19" s="25">
        <v>270</v>
      </c>
      <c r="E19" s="25">
        <v>1827</v>
      </c>
      <c r="F19" s="25">
        <v>31414</v>
      </c>
      <c r="G19" s="25">
        <v>0</v>
      </c>
      <c r="H19" s="29">
        <v>0</v>
      </c>
      <c r="I19" s="30">
        <v>0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31" ht="21.95" customHeight="1" x14ac:dyDescent="0.25">
      <c r="A20" s="20" t="s">
        <v>19</v>
      </c>
      <c r="B20" s="17">
        <f>SUM(B21:B24)</f>
        <v>58113</v>
      </c>
      <c r="C20" s="17">
        <f t="shared" ref="C20:I20" si="7">SUM(C21:C24)</f>
        <v>8</v>
      </c>
      <c r="D20" s="17">
        <f t="shared" si="7"/>
        <v>120</v>
      </c>
      <c r="E20" s="17">
        <f t="shared" si="7"/>
        <v>19935</v>
      </c>
      <c r="F20" s="17">
        <f t="shared" si="7"/>
        <v>38108</v>
      </c>
      <c r="G20" s="17">
        <f t="shared" si="7"/>
        <v>2</v>
      </c>
      <c r="H20" s="17">
        <f t="shared" si="7"/>
        <v>43</v>
      </c>
      <c r="I20" s="17">
        <f t="shared" si="7"/>
        <v>70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</row>
    <row r="21" spans="1:31" ht="21" customHeight="1" x14ac:dyDescent="0.25">
      <c r="A21" s="28" t="s">
        <v>15</v>
      </c>
      <c r="B21" s="22">
        <f t="shared" si="6"/>
        <v>27017</v>
      </c>
      <c r="C21" s="23">
        <v>7</v>
      </c>
      <c r="D21" s="24">
        <v>119</v>
      </c>
      <c r="E21" s="31">
        <v>19669</v>
      </c>
      <c r="F21" s="25">
        <v>7348</v>
      </c>
      <c r="G21" s="25">
        <v>0</v>
      </c>
      <c r="H21" s="25">
        <v>0</v>
      </c>
      <c r="I21" s="25">
        <v>0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</row>
    <row r="22" spans="1:31" ht="21" customHeight="1" x14ac:dyDescent="0.25">
      <c r="A22" s="28" t="s">
        <v>16</v>
      </c>
      <c r="B22" s="22">
        <f t="shared" si="6"/>
        <v>2062</v>
      </c>
      <c r="C22" s="32">
        <v>0</v>
      </c>
      <c r="D22" s="32">
        <v>0</v>
      </c>
      <c r="E22" s="32">
        <v>0</v>
      </c>
      <c r="F22" s="26">
        <v>2062</v>
      </c>
      <c r="G22" s="25">
        <v>0</v>
      </c>
      <c r="H22" s="25">
        <v>0</v>
      </c>
      <c r="I22" s="25">
        <v>0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</row>
    <row r="23" spans="1:31" ht="21" customHeight="1" x14ac:dyDescent="0.25">
      <c r="A23" s="28" t="s">
        <v>17</v>
      </c>
      <c r="B23" s="22">
        <f t="shared" si="6"/>
        <v>1969</v>
      </c>
      <c r="C23" s="33">
        <v>0</v>
      </c>
      <c r="D23" s="33">
        <v>0</v>
      </c>
      <c r="E23" s="33">
        <v>0</v>
      </c>
      <c r="F23" s="25">
        <v>1969</v>
      </c>
      <c r="G23" s="25">
        <v>0</v>
      </c>
      <c r="H23" s="25">
        <v>0</v>
      </c>
      <c r="I23" s="25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1" ht="21" customHeight="1" x14ac:dyDescent="0.25">
      <c r="A24" s="28" t="s">
        <v>18</v>
      </c>
      <c r="B24" s="22">
        <f t="shared" si="6"/>
        <v>27065</v>
      </c>
      <c r="C24" s="23">
        <v>1</v>
      </c>
      <c r="D24" s="24">
        <v>1</v>
      </c>
      <c r="E24" s="26">
        <v>266</v>
      </c>
      <c r="F24" s="25">
        <v>26729</v>
      </c>
      <c r="G24" s="25">
        <v>2</v>
      </c>
      <c r="H24" s="25">
        <v>43</v>
      </c>
      <c r="I24" s="25">
        <v>70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ht="21.95" customHeight="1" x14ac:dyDescent="0.25">
      <c r="A25" s="20" t="s">
        <v>20</v>
      </c>
      <c r="B25" s="17">
        <f>SUM(B26:B29)</f>
        <v>5973</v>
      </c>
      <c r="C25" s="17">
        <v>0</v>
      </c>
      <c r="D25" s="17">
        <v>0</v>
      </c>
      <c r="E25" s="17">
        <v>0</v>
      </c>
      <c r="F25" s="17">
        <f>SUM(F26:F29)</f>
        <v>5973</v>
      </c>
      <c r="G25" s="17">
        <f>SUM(G26:G31)</f>
        <v>0</v>
      </c>
      <c r="H25" s="17">
        <f>SUM(H26:H31)</f>
        <v>0</v>
      </c>
      <c r="I25" s="17">
        <f>SUM(I26:I31)</f>
        <v>0</v>
      </c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1" ht="21" customHeight="1" x14ac:dyDescent="0.25">
      <c r="A26" s="21" t="s">
        <v>15</v>
      </c>
      <c r="B26" s="22">
        <f t="shared" si="6"/>
        <v>2512</v>
      </c>
      <c r="C26" s="32">
        <v>0</v>
      </c>
      <c r="D26" s="32">
        <v>0</v>
      </c>
      <c r="E26" s="32">
        <v>0</v>
      </c>
      <c r="F26" s="25">
        <v>2512</v>
      </c>
      <c r="G26" s="25">
        <v>0</v>
      </c>
      <c r="H26" s="25">
        <v>0</v>
      </c>
      <c r="I26" s="25">
        <v>0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</row>
    <row r="27" spans="1:31" ht="21" customHeight="1" x14ac:dyDescent="0.25">
      <c r="A27" s="28" t="s">
        <v>16</v>
      </c>
      <c r="B27" s="22">
        <f t="shared" si="6"/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</row>
    <row r="28" spans="1:31" ht="21" customHeight="1" x14ac:dyDescent="0.25">
      <c r="A28" s="28" t="s">
        <v>17</v>
      </c>
      <c r="B28" s="22">
        <f t="shared" si="6"/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</row>
    <row r="29" spans="1:31" ht="21" customHeight="1" x14ac:dyDescent="0.25">
      <c r="A29" s="21" t="s">
        <v>18</v>
      </c>
      <c r="B29" s="22">
        <f t="shared" si="6"/>
        <v>3461</v>
      </c>
      <c r="C29" s="32">
        <v>0</v>
      </c>
      <c r="D29" s="32">
        <v>0</v>
      </c>
      <c r="E29" s="32">
        <v>0</v>
      </c>
      <c r="F29" s="25">
        <v>3461</v>
      </c>
      <c r="G29" s="25">
        <v>0</v>
      </c>
      <c r="H29" s="25">
        <v>0</v>
      </c>
      <c r="I29" s="25">
        <v>0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1" ht="21.95" customHeight="1" x14ac:dyDescent="0.25">
      <c r="A30" s="20" t="s">
        <v>21</v>
      </c>
      <c r="B30" s="17">
        <f>SUM(B31:B34)</f>
        <v>4918</v>
      </c>
      <c r="C30" s="17">
        <f t="shared" ref="C30:I30" si="8">SUM(C31:C34)</f>
        <v>2</v>
      </c>
      <c r="D30" s="17">
        <f t="shared" si="8"/>
        <v>69</v>
      </c>
      <c r="E30" s="17">
        <f t="shared" si="8"/>
        <v>2176</v>
      </c>
      <c r="F30" s="17">
        <f t="shared" si="8"/>
        <v>2742</v>
      </c>
      <c r="G30" s="17">
        <f t="shared" si="8"/>
        <v>0</v>
      </c>
      <c r="H30" s="17">
        <f t="shared" si="8"/>
        <v>0</v>
      </c>
      <c r="I30" s="17">
        <f t="shared" si="8"/>
        <v>0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1" ht="20.25" customHeight="1" x14ac:dyDescent="0.25">
      <c r="A31" s="21" t="s">
        <v>15</v>
      </c>
      <c r="B31" s="22">
        <f t="shared" si="6"/>
        <v>2084</v>
      </c>
      <c r="C31" s="32">
        <v>1</v>
      </c>
      <c r="D31" s="32">
        <v>64</v>
      </c>
      <c r="E31" s="32">
        <v>1925</v>
      </c>
      <c r="F31" s="25">
        <v>159</v>
      </c>
      <c r="G31" s="25">
        <v>0</v>
      </c>
      <c r="H31" s="25">
        <v>0</v>
      </c>
      <c r="I31" s="25">
        <v>0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1" ht="20.25" customHeight="1" x14ac:dyDescent="0.25">
      <c r="A32" s="28" t="s">
        <v>16</v>
      </c>
      <c r="B32" s="22">
        <f t="shared" si="6"/>
        <v>0</v>
      </c>
      <c r="C32" s="32">
        <v>0</v>
      </c>
      <c r="D32" s="32">
        <v>0</v>
      </c>
      <c r="E32" s="32">
        <v>0</v>
      </c>
      <c r="F32" s="32">
        <v>0</v>
      </c>
      <c r="G32" s="25">
        <v>0</v>
      </c>
      <c r="H32" s="25">
        <v>0</v>
      </c>
      <c r="I32" s="25">
        <v>0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</row>
    <row r="33" spans="1:31" ht="20.25" customHeight="1" x14ac:dyDescent="0.25">
      <c r="A33" s="27" t="s">
        <v>17</v>
      </c>
      <c r="B33" s="22">
        <f t="shared" si="6"/>
        <v>1412</v>
      </c>
      <c r="C33" s="32">
        <v>0</v>
      </c>
      <c r="D33" s="32">
        <v>0</v>
      </c>
      <c r="E33" s="32">
        <v>0</v>
      </c>
      <c r="F33" s="25">
        <v>1412</v>
      </c>
      <c r="G33" s="25">
        <v>0</v>
      </c>
      <c r="H33" s="25">
        <v>0</v>
      </c>
      <c r="I33" s="25">
        <v>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</row>
    <row r="34" spans="1:31" ht="20.25" customHeight="1" x14ac:dyDescent="0.25">
      <c r="A34" s="21" t="s">
        <v>18</v>
      </c>
      <c r="B34" s="22">
        <f>+E34+F34+I34</f>
        <v>1422</v>
      </c>
      <c r="C34" s="32">
        <v>1</v>
      </c>
      <c r="D34" s="32">
        <v>5</v>
      </c>
      <c r="E34" s="32">
        <v>251</v>
      </c>
      <c r="F34" s="25">
        <v>1171</v>
      </c>
      <c r="G34" s="25">
        <v>0</v>
      </c>
      <c r="H34" s="25">
        <v>0</v>
      </c>
      <c r="I34" s="25">
        <v>0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ht="21.95" customHeight="1" x14ac:dyDescent="0.25">
      <c r="A35" s="20" t="s">
        <v>22</v>
      </c>
      <c r="B35" s="17">
        <f>SUM(B36)</f>
        <v>56</v>
      </c>
      <c r="C35" s="17">
        <f t="shared" ref="C35:I35" si="9">SUM(C36)</f>
        <v>1</v>
      </c>
      <c r="D35" s="17">
        <f t="shared" si="9"/>
        <v>1</v>
      </c>
      <c r="E35" s="17">
        <f t="shared" si="9"/>
        <v>56</v>
      </c>
      <c r="F35" s="17">
        <f t="shared" si="9"/>
        <v>0</v>
      </c>
      <c r="G35" s="17">
        <f t="shared" si="9"/>
        <v>0</v>
      </c>
      <c r="H35" s="17">
        <f t="shared" si="9"/>
        <v>0</v>
      </c>
      <c r="I35" s="17">
        <f t="shared" si="9"/>
        <v>0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ht="21.95" customHeight="1" x14ac:dyDescent="0.25">
      <c r="A36" s="21" t="s">
        <v>18</v>
      </c>
      <c r="B36" s="17">
        <f>+E36+F36+I31</f>
        <v>56</v>
      </c>
      <c r="C36" s="32">
        <v>1</v>
      </c>
      <c r="D36" s="32">
        <v>1</v>
      </c>
      <c r="E36" s="32">
        <v>56</v>
      </c>
      <c r="F36" s="25">
        <v>0</v>
      </c>
      <c r="G36" s="25">
        <v>0</v>
      </c>
      <c r="H36" s="25">
        <v>0</v>
      </c>
      <c r="I36" s="25">
        <v>0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</row>
    <row r="37" spans="1:31" ht="21.95" customHeight="1" x14ac:dyDescent="0.25">
      <c r="A37" s="20" t="s">
        <v>23</v>
      </c>
      <c r="B37" s="17">
        <f>SUM(B38:B41)</f>
        <v>3156</v>
      </c>
      <c r="C37" s="25">
        <f t="shared" ref="C37:I37" si="10">SUM(C38:C39)</f>
        <v>2</v>
      </c>
      <c r="D37" s="25">
        <f t="shared" si="10"/>
        <v>41</v>
      </c>
      <c r="E37" s="25">
        <f t="shared" si="10"/>
        <v>2074</v>
      </c>
      <c r="F37" s="25">
        <f>SUM(F38:F41)</f>
        <v>1049</v>
      </c>
      <c r="G37" s="25">
        <f t="shared" si="10"/>
        <v>1</v>
      </c>
      <c r="H37" s="25">
        <f t="shared" si="10"/>
        <v>27</v>
      </c>
      <c r="I37" s="25">
        <f t="shared" si="10"/>
        <v>33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  <row r="38" spans="1:31" ht="18.75" customHeight="1" x14ac:dyDescent="0.25">
      <c r="A38" s="28" t="s">
        <v>15</v>
      </c>
      <c r="B38" s="22">
        <f>+E38+F38+I38</f>
        <v>2107</v>
      </c>
      <c r="C38" s="32">
        <v>2</v>
      </c>
      <c r="D38" s="32">
        <v>41</v>
      </c>
      <c r="E38" s="32">
        <v>2074</v>
      </c>
      <c r="F38" s="25">
        <v>0</v>
      </c>
      <c r="G38" s="34">
        <v>1</v>
      </c>
      <c r="H38" s="34">
        <v>27</v>
      </c>
      <c r="I38" s="34">
        <v>33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</row>
    <row r="39" spans="1:31" ht="18.75" customHeight="1" x14ac:dyDescent="0.25">
      <c r="A39" s="28" t="s">
        <v>16</v>
      </c>
      <c r="B39" s="22">
        <f t="shared" ref="B39:B41" si="11">+E39+F39+I39</f>
        <v>502</v>
      </c>
      <c r="C39" s="33">
        <v>0</v>
      </c>
      <c r="D39" s="33">
        <v>0</v>
      </c>
      <c r="E39" s="33">
        <v>0</v>
      </c>
      <c r="F39" s="25">
        <v>502</v>
      </c>
      <c r="G39" s="25">
        <v>0</v>
      </c>
      <c r="H39" s="25">
        <v>0</v>
      </c>
      <c r="I39" s="25">
        <v>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</row>
    <row r="40" spans="1:31" ht="18.75" customHeight="1" x14ac:dyDescent="0.25">
      <c r="A40" s="28" t="s">
        <v>17</v>
      </c>
      <c r="B40" s="22">
        <f t="shared" si="11"/>
        <v>0</v>
      </c>
      <c r="C40" s="33">
        <v>0</v>
      </c>
      <c r="D40" s="33">
        <v>0</v>
      </c>
      <c r="E40" s="33">
        <v>0</v>
      </c>
      <c r="F40" s="25">
        <v>0</v>
      </c>
      <c r="G40" s="25">
        <v>0</v>
      </c>
      <c r="H40" s="25">
        <v>0</v>
      </c>
      <c r="I40" s="25">
        <v>0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</row>
    <row r="41" spans="1:31" ht="18.75" customHeight="1" x14ac:dyDescent="0.25">
      <c r="A41" s="28" t="s">
        <v>18</v>
      </c>
      <c r="B41" s="22">
        <f t="shared" si="11"/>
        <v>547</v>
      </c>
      <c r="C41" s="33">
        <v>0</v>
      </c>
      <c r="D41" s="33">
        <v>0</v>
      </c>
      <c r="E41" s="33">
        <v>0</v>
      </c>
      <c r="F41" s="25">
        <v>547</v>
      </c>
      <c r="G41" s="25">
        <v>0</v>
      </c>
      <c r="H41" s="25">
        <v>0</v>
      </c>
      <c r="I41" s="25">
        <v>0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</row>
    <row r="42" spans="1:31" ht="21.95" customHeight="1" x14ac:dyDescent="0.25">
      <c r="A42" s="20" t="s">
        <v>48</v>
      </c>
      <c r="B42" s="17">
        <f>SUM(B43)</f>
        <v>8161</v>
      </c>
      <c r="C42" s="17">
        <f t="shared" ref="C42:G42" si="12">SUM(C43)</f>
        <v>1</v>
      </c>
      <c r="D42" s="17">
        <f t="shared" si="12"/>
        <v>3</v>
      </c>
      <c r="E42" s="17">
        <f t="shared" si="12"/>
        <v>8161</v>
      </c>
      <c r="F42" s="17">
        <f t="shared" si="12"/>
        <v>0</v>
      </c>
      <c r="G42" s="17">
        <f t="shared" si="12"/>
        <v>0</v>
      </c>
      <c r="H42" s="17">
        <f t="shared" ref="H42:I42" si="13">SUM(H43)</f>
        <v>0</v>
      </c>
      <c r="I42" s="17">
        <f t="shared" si="13"/>
        <v>0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</row>
    <row r="43" spans="1:31" ht="21" customHeight="1" x14ac:dyDescent="0.25">
      <c r="A43" s="21" t="s">
        <v>15</v>
      </c>
      <c r="B43" s="22">
        <f>+E43+F43+I43</f>
        <v>8161</v>
      </c>
      <c r="C43" s="32">
        <v>1</v>
      </c>
      <c r="D43" s="32">
        <v>3</v>
      </c>
      <c r="E43" s="32">
        <v>8161</v>
      </c>
      <c r="F43" s="25">
        <v>0</v>
      </c>
      <c r="G43" s="25">
        <v>0</v>
      </c>
      <c r="H43" s="25">
        <v>0</v>
      </c>
      <c r="I43" s="25">
        <v>0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</row>
    <row r="44" spans="1:31" ht="21" customHeight="1" x14ac:dyDescent="0.25">
      <c r="A44" s="28" t="s">
        <v>16</v>
      </c>
      <c r="B44" s="22">
        <f t="shared" ref="B44:B46" si="14">+E44+F44+I44</f>
        <v>0</v>
      </c>
      <c r="C44" s="32">
        <v>0</v>
      </c>
      <c r="D44" s="32">
        <v>0</v>
      </c>
      <c r="E44" s="32">
        <v>0</v>
      </c>
      <c r="F44" s="32">
        <v>0</v>
      </c>
      <c r="G44" s="25">
        <v>0</v>
      </c>
      <c r="H44" s="25">
        <v>0</v>
      </c>
      <c r="I44" s="25">
        <v>0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</row>
    <row r="45" spans="1:31" ht="21" customHeight="1" x14ac:dyDescent="0.25">
      <c r="A45" s="28" t="s">
        <v>17</v>
      </c>
      <c r="B45" s="22">
        <f t="shared" si="14"/>
        <v>0</v>
      </c>
      <c r="C45" s="32">
        <v>0</v>
      </c>
      <c r="D45" s="32">
        <v>0</v>
      </c>
      <c r="E45" s="32">
        <v>0</v>
      </c>
      <c r="F45" s="32">
        <v>0</v>
      </c>
      <c r="G45" s="25">
        <v>0</v>
      </c>
      <c r="H45" s="25">
        <v>0</v>
      </c>
      <c r="I45" s="25">
        <v>0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</row>
    <row r="46" spans="1:31" ht="21" customHeight="1" x14ac:dyDescent="0.25">
      <c r="A46" s="28" t="s">
        <v>18</v>
      </c>
      <c r="B46" s="22">
        <f t="shared" si="14"/>
        <v>0</v>
      </c>
      <c r="C46" s="32">
        <v>0</v>
      </c>
      <c r="D46" s="32">
        <v>0</v>
      </c>
      <c r="E46" s="32">
        <v>0</v>
      </c>
      <c r="F46" s="32">
        <v>0</v>
      </c>
      <c r="G46" s="25">
        <v>0</v>
      </c>
      <c r="H46" s="25">
        <v>0</v>
      </c>
      <c r="I46" s="25">
        <v>0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</row>
    <row r="47" spans="1:31" ht="21.95" customHeight="1" x14ac:dyDescent="0.25">
      <c r="A47" s="18" t="s">
        <v>24</v>
      </c>
      <c r="B47" s="17">
        <f>+B114+B48</f>
        <v>374912</v>
      </c>
      <c r="C47" s="17">
        <f t="shared" ref="C47:I47" si="15">+C114+C48</f>
        <v>949</v>
      </c>
      <c r="D47" s="17">
        <f t="shared" si="15"/>
        <v>2360</v>
      </c>
      <c r="E47" s="17">
        <f t="shared" si="15"/>
        <v>52398</v>
      </c>
      <c r="F47" s="17">
        <f>+F114+F48</f>
        <v>286331</v>
      </c>
      <c r="G47" s="17">
        <f t="shared" si="15"/>
        <v>1214</v>
      </c>
      <c r="H47" s="17">
        <f t="shared" si="15"/>
        <v>3914</v>
      </c>
      <c r="I47" s="17">
        <f t="shared" si="15"/>
        <v>36183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</row>
    <row r="48" spans="1:31" ht="25.5" customHeight="1" x14ac:dyDescent="0.25">
      <c r="A48" s="19" t="s">
        <v>24</v>
      </c>
      <c r="B48" s="17">
        <f>B49+B54+B59+B64+B74+B84+B94+B99+B104+B109+B69+B89+B79</f>
        <v>356261</v>
      </c>
      <c r="C48" s="17">
        <f t="shared" ref="C48:F48" si="16">C49+C54+C59+C64+C74+C84+C94+C99+C104+C109+C69+C89</f>
        <v>932</v>
      </c>
      <c r="D48" s="17">
        <f t="shared" si="16"/>
        <v>2115</v>
      </c>
      <c r="E48" s="17">
        <f t="shared" si="16"/>
        <v>48996</v>
      </c>
      <c r="F48" s="17">
        <f t="shared" si="16"/>
        <v>274956</v>
      </c>
      <c r="G48" s="17">
        <f>G49+G54+G59+G64+G74+G84+G94+G99+G104+G109+G69+G89+G79</f>
        <v>1117</v>
      </c>
      <c r="H48" s="17">
        <f t="shared" ref="H48:I48" si="17">H49+H54+H59+H64+H74+H84+H94+H99+H104+H109+H69+H89+H79</f>
        <v>3362</v>
      </c>
      <c r="I48" s="17">
        <f t="shared" si="17"/>
        <v>32309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</row>
    <row r="49" spans="1:31" ht="21.95" customHeight="1" x14ac:dyDescent="0.25">
      <c r="A49" s="35" t="s">
        <v>14</v>
      </c>
      <c r="B49" s="58">
        <f>SUM(B50:B53)</f>
        <v>53339</v>
      </c>
      <c r="C49" s="33">
        <f>SUM(C50:C53)</f>
        <v>755</v>
      </c>
      <c r="D49" s="33">
        <f t="shared" ref="D49:E49" si="18">SUM(D50:D53)</f>
        <v>755</v>
      </c>
      <c r="E49" s="33">
        <f t="shared" si="18"/>
        <v>15988</v>
      </c>
      <c r="F49" s="25">
        <f>SUM(F50:F53)</f>
        <v>29751</v>
      </c>
      <c r="G49" s="34">
        <f>SUM(G50:G53)</f>
        <v>876</v>
      </c>
      <c r="H49" s="34">
        <v>876</v>
      </c>
      <c r="I49" s="25">
        <f>SUM(I50:I53)</f>
        <v>7600</v>
      </c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</row>
    <row r="50" spans="1:31" ht="18.95" customHeight="1" x14ac:dyDescent="0.25">
      <c r="A50" s="28" t="s">
        <v>15</v>
      </c>
      <c r="B50" s="22">
        <f>+E50+F50+I50</f>
        <v>19794</v>
      </c>
      <c r="C50" s="36">
        <v>537</v>
      </c>
      <c r="D50" s="36">
        <v>537</v>
      </c>
      <c r="E50" s="37">
        <v>10456</v>
      </c>
      <c r="F50" s="33">
        <v>5139</v>
      </c>
      <c r="G50" s="34">
        <v>379</v>
      </c>
      <c r="H50" s="34">
        <v>379</v>
      </c>
      <c r="I50" s="34">
        <v>4199</v>
      </c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</row>
    <row r="51" spans="1:31" ht="18.95" customHeight="1" x14ac:dyDescent="0.25">
      <c r="A51" s="28" t="s">
        <v>16</v>
      </c>
      <c r="B51" s="22">
        <f t="shared" ref="B51:B113" si="19">+E51+F51+I51</f>
        <v>3307</v>
      </c>
      <c r="C51" s="37">
        <v>22</v>
      </c>
      <c r="D51" s="37">
        <v>22</v>
      </c>
      <c r="E51" s="37">
        <v>251</v>
      </c>
      <c r="F51" s="25">
        <v>2757</v>
      </c>
      <c r="G51" s="25">
        <v>45</v>
      </c>
      <c r="H51" s="25">
        <v>45</v>
      </c>
      <c r="I51" s="34">
        <v>299</v>
      </c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</row>
    <row r="52" spans="1:31" ht="18.95" customHeight="1" x14ac:dyDescent="0.25">
      <c r="A52" s="28" t="s">
        <v>17</v>
      </c>
      <c r="B52" s="22">
        <f t="shared" si="19"/>
        <v>11580</v>
      </c>
      <c r="C52" s="36">
        <v>36</v>
      </c>
      <c r="D52" s="36">
        <v>36</v>
      </c>
      <c r="E52" s="36">
        <v>2289</v>
      </c>
      <c r="F52" s="25">
        <v>8276</v>
      </c>
      <c r="G52" s="25">
        <v>110</v>
      </c>
      <c r="H52" s="25">
        <v>110</v>
      </c>
      <c r="I52" s="34">
        <v>1015</v>
      </c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</row>
    <row r="53" spans="1:31" ht="18.95" customHeight="1" x14ac:dyDescent="0.25">
      <c r="A53" s="28" t="s">
        <v>18</v>
      </c>
      <c r="B53" s="22">
        <f t="shared" si="19"/>
        <v>18658</v>
      </c>
      <c r="C53" s="37">
        <v>160</v>
      </c>
      <c r="D53" s="37">
        <v>160</v>
      </c>
      <c r="E53" s="37">
        <v>2992</v>
      </c>
      <c r="F53" s="25">
        <v>13579</v>
      </c>
      <c r="G53" s="25">
        <v>342</v>
      </c>
      <c r="H53" s="25">
        <v>342</v>
      </c>
      <c r="I53" s="25">
        <v>2087</v>
      </c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</row>
    <row r="54" spans="1:31" ht="25.5" customHeight="1" x14ac:dyDescent="0.25">
      <c r="A54" s="35" t="s">
        <v>25</v>
      </c>
      <c r="B54" s="17">
        <f>SUM(B55:B58)</f>
        <v>7500</v>
      </c>
      <c r="C54" s="17">
        <f t="shared" ref="C54:I54" si="20">SUM(C55:C58)</f>
        <v>40</v>
      </c>
      <c r="D54" s="17">
        <f t="shared" si="20"/>
        <v>80</v>
      </c>
      <c r="E54" s="17">
        <f t="shared" si="20"/>
        <v>3932</v>
      </c>
      <c r="F54" s="17">
        <f t="shared" si="20"/>
        <v>2852</v>
      </c>
      <c r="G54" s="17">
        <f>SUM(G55:G58)</f>
        <v>43</v>
      </c>
      <c r="H54" s="17">
        <f t="shared" si="20"/>
        <v>86</v>
      </c>
      <c r="I54" s="17">
        <f t="shared" si="20"/>
        <v>716</v>
      </c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</row>
    <row r="55" spans="1:31" ht="20.25" customHeight="1" x14ac:dyDescent="0.25">
      <c r="A55" s="28" t="s">
        <v>15</v>
      </c>
      <c r="B55" s="22">
        <f>+E55+F55+I55</f>
        <v>1561</v>
      </c>
      <c r="C55" s="36">
        <v>1</v>
      </c>
      <c r="D55" s="36">
        <v>2</v>
      </c>
      <c r="E55" s="37">
        <v>15</v>
      </c>
      <c r="F55" s="33">
        <v>1328</v>
      </c>
      <c r="G55" s="34">
        <v>18</v>
      </c>
      <c r="H55" s="34">
        <v>36</v>
      </c>
      <c r="I55" s="34">
        <v>218</v>
      </c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</row>
    <row r="56" spans="1:31" ht="20.25" customHeight="1" x14ac:dyDescent="0.25">
      <c r="A56" s="28" t="s">
        <v>16</v>
      </c>
      <c r="B56" s="22">
        <f t="shared" si="19"/>
        <v>38</v>
      </c>
      <c r="C56" s="38">
        <v>0</v>
      </c>
      <c r="D56" s="36">
        <v>0</v>
      </c>
      <c r="E56" s="39">
        <v>0</v>
      </c>
      <c r="F56" s="33">
        <v>32</v>
      </c>
      <c r="G56" s="25">
        <v>1</v>
      </c>
      <c r="H56" s="25">
        <v>2</v>
      </c>
      <c r="I56" s="25">
        <v>6</v>
      </c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</row>
    <row r="57" spans="1:31" ht="20.25" customHeight="1" x14ac:dyDescent="0.25">
      <c r="A57" s="28" t="s">
        <v>17</v>
      </c>
      <c r="B57" s="22">
        <f t="shared" si="19"/>
        <v>632</v>
      </c>
      <c r="C57" s="38">
        <v>0</v>
      </c>
      <c r="D57" s="36">
        <v>0</v>
      </c>
      <c r="E57" s="39">
        <v>0</v>
      </c>
      <c r="F57" s="33">
        <v>613</v>
      </c>
      <c r="G57" s="25">
        <v>1</v>
      </c>
      <c r="H57" s="25">
        <v>2</v>
      </c>
      <c r="I57" s="25">
        <v>19</v>
      </c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</row>
    <row r="58" spans="1:31" ht="20.25" customHeight="1" x14ac:dyDescent="0.25">
      <c r="A58" s="28" t="s">
        <v>18</v>
      </c>
      <c r="B58" s="22">
        <f t="shared" si="19"/>
        <v>5269</v>
      </c>
      <c r="C58" s="33">
        <v>39</v>
      </c>
      <c r="D58" s="33">
        <v>78</v>
      </c>
      <c r="E58" s="33">
        <v>3917</v>
      </c>
      <c r="F58" s="25">
        <v>879</v>
      </c>
      <c r="G58" s="34">
        <v>23</v>
      </c>
      <c r="H58" s="34">
        <v>46</v>
      </c>
      <c r="I58" s="34">
        <v>473</v>
      </c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</row>
    <row r="59" spans="1:31" ht="26.25" customHeight="1" x14ac:dyDescent="0.25">
      <c r="A59" s="20" t="s">
        <v>49</v>
      </c>
      <c r="B59" s="17">
        <f>SUM(B60:B63)</f>
        <v>206388</v>
      </c>
      <c r="C59" s="17">
        <f t="shared" ref="C59:I59" si="21">SUM(C60:C63)</f>
        <v>98</v>
      </c>
      <c r="D59" s="17">
        <f t="shared" si="21"/>
        <v>978</v>
      </c>
      <c r="E59" s="17">
        <f t="shared" si="21"/>
        <v>14242</v>
      </c>
      <c r="F59" s="17">
        <f t="shared" si="21"/>
        <v>175293</v>
      </c>
      <c r="G59" s="17">
        <f t="shared" si="21"/>
        <v>111</v>
      </c>
      <c r="H59" s="17">
        <f t="shared" si="21"/>
        <v>2029</v>
      </c>
      <c r="I59" s="17">
        <f t="shared" si="21"/>
        <v>16853</v>
      </c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</row>
    <row r="60" spans="1:31" ht="21.95" customHeight="1" x14ac:dyDescent="0.25">
      <c r="A60" s="21" t="s">
        <v>15</v>
      </c>
      <c r="B60" s="22">
        <f t="shared" si="19"/>
        <v>59064</v>
      </c>
      <c r="C60" s="36">
        <v>46</v>
      </c>
      <c r="D60" s="36">
        <v>603</v>
      </c>
      <c r="E60" s="37">
        <v>9718</v>
      </c>
      <c r="F60" s="33">
        <v>39939</v>
      </c>
      <c r="G60" s="25">
        <v>73</v>
      </c>
      <c r="H60" s="25">
        <v>1039</v>
      </c>
      <c r="I60" s="25">
        <v>9407</v>
      </c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</row>
    <row r="61" spans="1:31" ht="21.95" customHeight="1" x14ac:dyDescent="0.25">
      <c r="A61" s="21" t="s">
        <v>16</v>
      </c>
      <c r="B61" s="22">
        <f t="shared" si="19"/>
        <v>6981</v>
      </c>
      <c r="C61" s="37">
        <v>3</v>
      </c>
      <c r="D61" s="37">
        <v>7</v>
      </c>
      <c r="E61" s="37">
        <v>79</v>
      </c>
      <c r="F61" s="25">
        <v>6730</v>
      </c>
      <c r="G61" s="25">
        <v>8</v>
      </c>
      <c r="H61" s="25">
        <v>347</v>
      </c>
      <c r="I61" s="25">
        <v>172</v>
      </c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</row>
    <row r="62" spans="1:31" ht="21.95" customHeight="1" x14ac:dyDescent="0.25">
      <c r="A62" s="21" t="s">
        <v>17</v>
      </c>
      <c r="B62" s="22">
        <f t="shared" si="19"/>
        <v>58476</v>
      </c>
      <c r="C62" s="36">
        <v>14</v>
      </c>
      <c r="D62" s="36">
        <v>67</v>
      </c>
      <c r="E62" s="36">
        <v>161</v>
      </c>
      <c r="F62" s="25">
        <v>57742</v>
      </c>
      <c r="G62" s="25">
        <v>7</v>
      </c>
      <c r="H62" s="25">
        <v>313</v>
      </c>
      <c r="I62" s="25">
        <v>573</v>
      </c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</row>
    <row r="63" spans="1:31" ht="21.95" customHeight="1" x14ac:dyDescent="0.25">
      <c r="A63" s="21" t="s">
        <v>18</v>
      </c>
      <c r="B63" s="22">
        <f t="shared" si="19"/>
        <v>81867</v>
      </c>
      <c r="C63" s="36">
        <v>35</v>
      </c>
      <c r="D63" s="36">
        <v>301</v>
      </c>
      <c r="E63" s="36">
        <v>4284</v>
      </c>
      <c r="F63" s="25">
        <v>70882</v>
      </c>
      <c r="G63" s="25">
        <v>23</v>
      </c>
      <c r="H63" s="34">
        <v>330</v>
      </c>
      <c r="I63" s="34">
        <v>6701</v>
      </c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</row>
    <row r="64" spans="1:31" ht="24" customHeight="1" x14ac:dyDescent="0.25">
      <c r="A64" s="20" t="s">
        <v>26</v>
      </c>
      <c r="B64" s="17">
        <f>SUM(B65:B68)</f>
        <v>8842</v>
      </c>
      <c r="C64" s="17">
        <f t="shared" ref="C64:I64" si="22">SUM(C65:C68)</f>
        <v>23</v>
      </c>
      <c r="D64" s="17">
        <f t="shared" si="22"/>
        <v>51</v>
      </c>
      <c r="E64" s="17">
        <f t="shared" si="22"/>
        <v>2803</v>
      </c>
      <c r="F64" s="17">
        <f>SUM(F65:F68)</f>
        <v>5134</v>
      </c>
      <c r="G64" s="17">
        <f t="shared" si="22"/>
        <v>32</v>
      </c>
      <c r="H64" s="17">
        <f t="shared" si="22"/>
        <v>92</v>
      </c>
      <c r="I64" s="17">
        <f t="shared" si="22"/>
        <v>905</v>
      </c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</row>
    <row r="65" spans="1:31" ht="21.95" customHeight="1" x14ac:dyDescent="0.25">
      <c r="A65" s="21" t="s">
        <v>15</v>
      </c>
      <c r="B65" s="22">
        <f t="shared" si="19"/>
        <v>2581</v>
      </c>
      <c r="C65" s="32">
        <v>9</v>
      </c>
      <c r="D65" s="32">
        <v>16</v>
      </c>
      <c r="E65" s="32">
        <v>908</v>
      </c>
      <c r="F65" s="25">
        <v>868</v>
      </c>
      <c r="G65" s="25">
        <v>23</v>
      </c>
      <c r="H65" s="25">
        <v>74</v>
      </c>
      <c r="I65" s="25">
        <v>805</v>
      </c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</row>
    <row r="66" spans="1:31" ht="21.95" customHeight="1" x14ac:dyDescent="0.25">
      <c r="A66" s="21" t="s">
        <v>16</v>
      </c>
      <c r="B66" s="22">
        <f t="shared" si="19"/>
        <v>881</v>
      </c>
      <c r="C66" s="32">
        <v>5</v>
      </c>
      <c r="D66" s="32">
        <v>8</v>
      </c>
      <c r="E66" s="32">
        <v>115</v>
      </c>
      <c r="F66" s="25">
        <v>681</v>
      </c>
      <c r="G66" s="25">
        <v>6</v>
      </c>
      <c r="H66" s="25">
        <v>6</v>
      </c>
      <c r="I66" s="25">
        <v>85</v>
      </c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</row>
    <row r="67" spans="1:31" ht="21.95" customHeight="1" x14ac:dyDescent="0.25">
      <c r="A67" s="21" t="s">
        <v>17</v>
      </c>
      <c r="B67" s="22">
        <f t="shared" si="19"/>
        <v>1981</v>
      </c>
      <c r="C67" s="32">
        <v>1</v>
      </c>
      <c r="D67" s="32">
        <v>4</v>
      </c>
      <c r="E67" s="32">
        <v>851</v>
      </c>
      <c r="F67" s="25">
        <v>1115</v>
      </c>
      <c r="G67" s="25">
        <v>3</v>
      </c>
      <c r="H67" s="25">
        <v>12</v>
      </c>
      <c r="I67" s="25">
        <v>15</v>
      </c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</row>
    <row r="68" spans="1:31" ht="21.95" customHeight="1" x14ac:dyDescent="0.25">
      <c r="A68" s="21" t="s">
        <v>18</v>
      </c>
      <c r="B68" s="22">
        <f t="shared" si="19"/>
        <v>3399</v>
      </c>
      <c r="C68" s="32">
        <v>8</v>
      </c>
      <c r="D68" s="32">
        <v>23</v>
      </c>
      <c r="E68" s="32">
        <v>929</v>
      </c>
      <c r="F68" s="25">
        <v>2470</v>
      </c>
      <c r="G68" s="25">
        <v>0</v>
      </c>
      <c r="H68" s="25">
        <v>0</v>
      </c>
      <c r="I68" s="25">
        <v>0</v>
      </c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</row>
    <row r="69" spans="1:31" ht="26.25" customHeight="1" x14ac:dyDescent="0.25">
      <c r="A69" s="20" t="s">
        <v>27</v>
      </c>
      <c r="B69" s="17">
        <f>SUM(B70:B73)</f>
        <v>2912</v>
      </c>
      <c r="C69" s="17">
        <f t="shared" ref="C69:I69" si="23">SUM(C70:C73)</f>
        <v>0</v>
      </c>
      <c r="D69" s="17">
        <f t="shared" si="23"/>
        <v>0</v>
      </c>
      <c r="E69" s="17">
        <f t="shared" si="23"/>
        <v>0</v>
      </c>
      <c r="F69" s="17">
        <f t="shared" si="23"/>
        <v>2909</v>
      </c>
      <c r="G69" s="17">
        <f t="shared" si="23"/>
        <v>1</v>
      </c>
      <c r="H69" s="17">
        <f t="shared" si="23"/>
        <v>3</v>
      </c>
      <c r="I69" s="17">
        <f t="shared" si="23"/>
        <v>3</v>
      </c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</row>
    <row r="70" spans="1:31" ht="21.95" customHeight="1" x14ac:dyDescent="0.25">
      <c r="A70" s="21" t="s">
        <v>15</v>
      </c>
      <c r="B70" s="22">
        <f t="shared" si="19"/>
        <v>676</v>
      </c>
      <c r="C70" s="33">
        <v>0</v>
      </c>
      <c r="D70" s="33">
        <v>0</v>
      </c>
      <c r="E70" s="33">
        <v>0</v>
      </c>
      <c r="F70" s="25">
        <v>673</v>
      </c>
      <c r="G70" s="25">
        <v>1</v>
      </c>
      <c r="H70" s="25">
        <v>3</v>
      </c>
      <c r="I70" s="25">
        <v>3</v>
      </c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</row>
    <row r="71" spans="1:31" ht="21.95" customHeight="1" x14ac:dyDescent="0.25">
      <c r="A71" s="21" t="s">
        <v>16</v>
      </c>
      <c r="B71" s="22">
        <f>+E71+F71+I71</f>
        <v>0</v>
      </c>
      <c r="C71" s="33">
        <v>0</v>
      </c>
      <c r="D71" s="33">
        <v>0</v>
      </c>
      <c r="E71" s="33">
        <v>0</v>
      </c>
      <c r="F71" s="25">
        <v>0</v>
      </c>
      <c r="G71" s="25">
        <v>0</v>
      </c>
      <c r="H71" s="25">
        <v>0</v>
      </c>
      <c r="I71" s="25">
        <v>0</v>
      </c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</row>
    <row r="72" spans="1:31" ht="21.95" customHeight="1" x14ac:dyDescent="0.25">
      <c r="A72" s="21" t="s">
        <v>17</v>
      </c>
      <c r="B72" s="22">
        <f t="shared" si="19"/>
        <v>2161</v>
      </c>
      <c r="C72" s="33">
        <v>0</v>
      </c>
      <c r="D72" s="33">
        <v>0</v>
      </c>
      <c r="E72" s="33">
        <v>0</v>
      </c>
      <c r="F72" s="25">
        <v>2161</v>
      </c>
      <c r="G72" s="25">
        <v>0</v>
      </c>
      <c r="H72" s="25">
        <v>0</v>
      </c>
      <c r="I72" s="25">
        <v>0</v>
      </c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</row>
    <row r="73" spans="1:31" ht="21.95" customHeight="1" x14ac:dyDescent="0.25">
      <c r="A73" s="21" t="s">
        <v>18</v>
      </c>
      <c r="B73" s="22">
        <f t="shared" si="19"/>
        <v>75</v>
      </c>
      <c r="C73" s="33">
        <v>0</v>
      </c>
      <c r="D73" s="33">
        <v>0</v>
      </c>
      <c r="E73" s="33">
        <v>0</v>
      </c>
      <c r="F73" s="25">
        <v>75</v>
      </c>
      <c r="G73" s="25">
        <v>0</v>
      </c>
      <c r="H73" s="25">
        <v>0</v>
      </c>
      <c r="I73" s="25">
        <v>0</v>
      </c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</row>
    <row r="74" spans="1:31" ht="26.25" customHeight="1" x14ac:dyDescent="0.25">
      <c r="A74" s="20" t="s">
        <v>20</v>
      </c>
      <c r="B74" s="17">
        <f>SUM(B75:B78)</f>
        <v>31028</v>
      </c>
      <c r="C74" s="17">
        <f t="shared" ref="C74:I74" si="24">SUM(C75:C78)</f>
        <v>4</v>
      </c>
      <c r="D74" s="17">
        <f t="shared" si="24"/>
        <v>30</v>
      </c>
      <c r="E74" s="17">
        <f t="shared" si="24"/>
        <v>10269</v>
      </c>
      <c r="F74" s="17">
        <f t="shared" si="24"/>
        <v>18392</v>
      </c>
      <c r="G74" s="17">
        <f>SUM(G75:G78)</f>
        <v>13</v>
      </c>
      <c r="H74" s="17">
        <f t="shared" si="24"/>
        <v>27</v>
      </c>
      <c r="I74" s="17">
        <f t="shared" si="24"/>
        <v>2367</v>
      </c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</row>
    <row r="75" spans="1:31" ht="21.95" customHeight="1" x14ac:dyDescent="0.25">
      <c r="A75" s="21" t="s">
        <v>15</v>
      </c>
      <c r="B75" s="22">
        <f t="shared" si="19"/>
        <v>12399</v>
      </c>
      <c r="C75" s="32">
        <v>3</v>
      </c>
      <c r="D75" s="32">
        <v>10</v>
      </c>
      <c r="E75" s="32">
        <v>9984</v>
      </c>
      <c r="F75" s="33">
        <v>927</v>
      </c>
      <c r="G75" s="25">
        <v>10</v>
      </c>
      <c r="H75" s="25">
        <v>19</v>
      </c>
      <c r="I75" s="25">
        <v>1488</v>
      </c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</row>
    <row r="76" spans="1:31" ht="21.95" customHeight="1" x14ac:dyDescent="0.25">
      <c r="A76" s="21" t="s">
        <v>16</v>
      </c>
      <c r="B76" s="22">
        <f t="shared" si="19"/>
        <v>2980</v>
      </c>
      <c r="C76" s="32">
        <v>0</v>
      </c>
      <c r="D76" s="32">
        <v>0</v>
      </c>
      <c r="E76" s="32">
        <v>0</v>
      </c>
      <c r="F76" s="33">
        <v>2935</v>
      </c>
      <c r="G76" s="25">
        <v>1</v>
      </c>
      <c r="H76" s="25">
        <v>1</v>
      </c>
      <c r="I76" s="25">
        <v>45</v>
      </c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</row>
    <row r="77" spans="1:31" ht="21.95" customHeight="1" x14ac:dyDescent="0.25">
      <c r="A77" s="21" t="s">
        <v>17</v>
      </c>
      <c r="B77" s="22">
        <f t="shared" si="19"/>
        <v>7972</v>
      </c>
      <c r="C77" s="32">
        <v>0</v>
      </c>
      <c r="D77" s="32">
        <v>0</v>
      </c>
      <c r="E77" s="32">
        <v>0</v>
      </c>
      <c r="F77" s="33">
        <v>7972</v>
      </c>
      <c r="G77" s="25">
        <v>0</v>
      </c>
      <c r="H77" s="25">
        <v>0</v>
      </c>
      <c r="I77" s="25">
        <v>0</v>
      </c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</row>
    <row r="78" spans="1:31" ht="21.95" customHeight="1" x14ac:dyDescent="0.25">
      <c r="A78" s="21" t="s">
        <v>18</v>
      </c>
      <c r="B78" s="22">
        <f t="shared" si="19"/>
        <v>7677</v>
      </c>
      <c r="C78" s="32">
        <v>1</v>
      </c>
      <c r="D78" s="32">
        <v>20</v>
      </c>
      <c r="E78" s="32">
        <v>285</v>
      </c>
      <c r="F78" s="33">
        <v>6558</v>
      </c>
      <c r="G78" s="25">
        <v>2</v>
      </c>
      <c r="H78" s="25">
        <v>7</v>
      </c>
      <c r="I78" s="25">
        <v>834</v>
      </c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</row>
    <row r="79" spans="1:31" ht="30.75" customHeight="1" x14ac:dyDescent="0.25">
      <c r="A79" s="20" t="s">
        <v>28</v>
      </c>
      <c r="B79" s="17">
        <f>SUM(B80:B83)</f>
        <v>219</v>
      </c>
      <c r="C79" s="17">
        <f t="shared" ref="C79:E79" si="25">SUM(C80:C83)</f>
        <v>0</v>
      </c>
      <c r="D79" s="17">
        <f t="shared" si="25"/>
        <v>0</v>
      </c>
      <c r="E79" s="17">
        <f t="shared" si="25"/>
        <v>0</v>
      </c>
      <c r="F79" s="17">
        <f>SUM(F80:F83)</f>
        <v>0</v>
      </c>
      <c r="G79" s="17">
        <f>SUM(G80:G83)</f>
        <v>4</v>
      </c>
      <c r="H79" s="17">
        <f>SUM(H80:H83)</f>
        <v>4</v>
      </c>
      <c r="I79" s="17">
        <f>SUM(I80:I83)</f>
        <v>219</v>
      </c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</row>
    <row r="80" spans="1:31" ht="21" customHeight="1" x14ac:dyDescent="0.25">
      <c r="A80" s="21" t="s">
        <v>15</v>
      </c>
      <c r="B80" s="22">
        <f t="shared" si="19"/>
        <v>2</v>
      </c>
      <c r="C80" s="33">
        <v>0</v>
      </c>
      <c r="D80" s="33">
        <v>0</v>
      </c>
      <c r="E80" s="33">
        <v>0</v>
      </c>
      <c r="F80" s="33">
        <v>0</v>
      </c>
      <c r="G80" s="25">
        <v>1</v>
      </c>
      <c r="H80" s="25">
        <v>1</v>
      </c>
      <c r="I80" s="25">
        <v>2</v>
      </c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</row>
    <row r="81" spans="1:31" ht="21" customHeight="1" x14ac:dyDescent="0.25">
      <c r="A81" s="21" t="s">
        <v>16</v>
      </c>
      <c r="B81" s="22">
        <f t="shared" si="19"/>
        <v>0</v>
      </c>
      <c r="C81" s="33">
        <v>0</v>
      </c>
      <c r="D81" s="33">
        <v>0</v>
      </c>
      <c r="E81" s="33">
        <v>0</v>
      </c>
      <c r="F81" s="25">
        <v>0</v>
      </c>
      <c r="G81" s="25">
        <v>0</v>
      </c>
      <c r="H81" s="25">
        <v>0</v>
      </c>
      <c r="I81" s="25">
        <v>0</v>
      </c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</row>
    <row r="82" spans="1:31" ht="21" customHeight="1" x14ac:dyDescent="0.25">
      <c r="A82" s="21" t="s">
        <v>17</v>
      </c>
      <c r="B82" s="22">
        <f t="shared" si="19"/>
        <v>0</v>
      </c>
      <c r="C82" s="33">
        <v>0</v>
      </c>
      <c r="D82" s="33">
        <v>0</v>
      </c>
      <c r="E82" s="33">
        <v>0</v>
      </c>
      <c r="F82" s="33">
        <v>0</v>
      </c>
      <c r="G82" s="25">
        <v>0</v>
      </c>
      <c r="H82" s="25">
        <v>0</v>
      </c>
      <c r="I82" s="25">
        <v>0</v>
      </c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</row>
    <row r="83" spans="1:31" ht="21" customHeight="1" x14ac:dyDescent="0.25">
      <c r="A83" s="21" t="s">
        <v>18</v>
      </c>
      <c r="B83" s="22">
        <f t="shared" si="19"/>
        <v>217</v>
      </c>
      <c r="C83" s="33">
        <v>0</v>
      </c>
      <c r="D83" s="33">
        <v>0</v>
      </c>
      <c r="E83" s="33">
        <v>0</v>
      </c>
      <c r="F83" s="33">
        <v>0</v>
      </c>
      <c r="G83" s="25">
        <v>3</v>
      </c>
      <c r="H83" s="25">
        <v>3</v>
      </c>
      <c r="I83" s="25">
        <v>217</v>
      </c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</row>
    <row r="84" spans="1:31" ht="30.75" customHeight="1" x14ac:dyDescent="0.25">
      <c r="A84" s="20" t="s">
        <v>21</v>
      </c>
      <c r="B84" s="17">
        <f>SUM(B85:B88)</f>
        <v>13203</v>
      </c>
      <c r="C84" s="17">
        <f t="shared" ref="C84:I84" si="26">SUM(C85:C88)</f>
        <v>4</v>
      </c>
      <c r="D84" s="17">
        <f t="shared" si="26"/>
        <v>182</v>
      </c>
      <c r="E84" s="17">
        <f t="shared" si="26"/>
        <v>1289</v>
      </c>
      <c r="F84" s="17">
        <f>SUM(F85:F88)</f>
        <v>9120</v>
      </c>
      <c r="G84" s="17">
        <f t="shared" si="26"/>
        <v>11</v>
      </c>
      <c r="H84" s="17">
        <f t="shared" si="26"/>
        <v>188</v>
      </c>
      <c r="I84" s="17">
        <f t="shared" si="26"/>
        <v>2794</v>
      </c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</row>
    <row r="85" spans="1:31" ht="21.95" customHeight="1" x14ac:dyDescent="0.25">
      <c r="A85" s="21" t="s">
        <v>15</v>
      </c>
      <c r="B85" s="22">
        <f t="shared" si="19"/>
        <v>1227</v>
      </c>
      <c r="C85" s="32">
        <v>2</v>
      </c>
      <c r="D85" s="32">
        <v>22</v>
      </c>
      <c r="E85" s="32">
        <v>438</v>
      </c>
      <c r="F85" s="33">
        <v>673</v>
      </c>
      <c r="G85" s="25">
        <v>4</v>
      </c>
      <c r="H85" s="25">
        <v>42</v>
      </c>
      <c r="I85" s="25">
        <v>116</v>
      </c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</row>
    <row r="86" spans="1:31" ht="21.95" customHeight="1" x14ac:dyDescent="0.25">
      <c r="A86" s="21" t="s">
        <v>16</v>
      </c>
      <c r="B86" s="22">
        <f t="shared" si="19"/>
        <v>4012</v>
      </c>
      <c r="C86" s="32">
        <v>0</v>
      </c>
      <c r="D86" s="32">
        <v>0</v>
      </c>
      <c r="E86" s="32">
        <v>0</v>
      </c>
      <c r="F86" s="33">
        <v>3919</v>
      </c>
      <c r="G86" s="25">
        <v>1</v>
      </c>
      <c r="H86" s="25">
        <v>31</v>
      </c>
      <c r="I86" s="25">
        <v>93</v>
      </c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</row>
    <row r="87" spans="1:31" ht="21.95" customHeight="1" x14ac:dyDescent="0.25">
      <c r="A87" s="21" t="s">
        <v>17</v>
      </c>
      <c r="B87" s="22">
        <f t="shared" si="19"/>
        <v>3833</v>
      </c>
      <c r="C87" s="32">
        <v>0</v>
      </c>
      <c r="D87" s="32">
        <v>0</v>
      </c>
      <c r="E87" s="32">
        <v>0</v>
      </c>
      <c r="F87" s="33">
        <v>2764</v>
      </c>
      <c r="G87" s="25">
        <v>3</v>
      </c>
      <c r="H87" s="25">
        <v>94</v>
      </c>
      <c r="I87" s="25">
        <v>1069</v>
      </c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</row>
    <row r="88" spans="1:31" ht="21.95" customHeight="1" x14ac:dyDescent="0.25">
      <c r="A88" s="21" t="s">
        <v>18</v>
      </c>
      <c r="B88" s="22">
        <f t="shared" si="19"/>
        <v>4131</v>
      </c>
      <c r="C88" s="32">
        <v>2</v>
      </c>
      <c r="D88" s="32">
        <v>160</v>
      </c>
      <c r="E88" s="32">
        <v>851</v>
      </c>
      <c r="F88" s="33">
        <v>1764</v>
      </c>
      <c r="G88" s="25">
        <v>3</v>
      </c>
      <c r="H88" s="25">
        <v>21</v>
      </c>
      <c r="I88" s="25">
        <v>1516</v>
      </c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</row>
    <row r="89" spans="1:31" x14ac:dyDescent="0.25">
      <c r="A89" s="20" t="s">
        <v>29</v>
      </c>
      <c r="B89" s="17">
        <f>SUM(B90:B93)</f>
        <v>4069</v>
      </c>
      <c r="C89" s="17">
        <v>0</v>
      </c>
      <c r="D89" s="17">
        <v>0</v>
      </c>
      <c r="E89" s="17">
        <v>0</v>
      </c>
      <c r="F89" s="17">
        <f>SUM(F90:F93)</f>
        <v>4054</v>
      </c>
      <c r="G89" s="17">
        <f>SUM(G90:G93)</f>
        <v>1</v>
      </c>
      <c r="H89" s="17">
        <f>SUM(H90:H93)</f>
        <v>16</v>
      </c>
      <c r="I89" s="17">
        <f>SUM(I90:I93)</f>
        <v>15</v>
      </c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</row>
    <row r="90" spans="1:31" ht="18.95" customHeight="1" x14ac:dyDescent="0.25">
      <c r="A90" s="21" t="s">
        <v>15</v>
      </c>
      <c r="B90" s="22">
        <f t="shared" si="19"/>
        <v>2568</v>
      </c>
      <c r="C90" s="33">
        <v>0</v>
      </c>
      <c r="D90" s="33">
        <v>0</v>
      </c>
      <c r="E90" s="33">
        <v>0</v>
      </c>
      <c r="F90" s="33">
        <v>2553</v>
      </c>
      <c r="G90" s="34">
        <v>1</v>
      </c>
      <c r="H90" s="34">
        <v>16</v>
      </c>
      <c r="I90" s="34">
        <v>15</v>
      </c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</row>
    <row r="91" spans="1:31" ht="18.95" customHeight="1" x14ac:dyDescent="0.25">
      <c r="A91" s="21" t="s">
        <v>16</v>
      </c>
      <c r="B91" s="22">
        <f t="shared" si="19"/>
        <v>0</v>
      </c>
      <c r="C91" s="33">
        <v>0</v>
      </c>
      <c r="D91" s="33">
        <v>0</v>
      </c>
      <c r="E91" s="33">
        <v>0</v>
      </c>
      <c r="F91" s="34">
        <v>0</v>
      </c>
      <c r="G91" s="25">
        <v>0</v>
      </c>
      <c r="H91" s="25">
        <v>0</v>
      </c>
      <c r="I91" s="25">
        <v>0</v>
      </c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</row>
    <row r="92" spans="1:31" ht="18.95" customHeight="1" x14ac:dyDescent="0.25">
      <c r="A92" s="21" t="s">
        <v>17</v>
      </c>
      <c r="B92" s="22">
        <f t="shared" si="19"/>
        <v>61</v>
      </c>
      <c r="C92" s="33">
        <v>0</v>
      </c>
      <c r="D92" s="33">
        <v>0</v>
      </c>
      <c r="E92" s="33">
        <v>0</v>
      </c>
      <c r="F92" s="33">
        <v>61</v>
      </c>
      <c r="G92" s="25">
        <v>0</v>
      </c>
      <c r="H92" s="25">
        <v>0</v>
      </c>
      <c r="I92" s="25">
        <v>0</v>
      </c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</row>
    <row r="93" spans="1:31" ht="18.95" customHeight="1" x14ac:dyDescent="0.25">
      <c r="A93" s="21" t="s">
        <v>18</v>
      </c>
      <c r="B93" s="22">
        <f t="shared" si="19"/>
        <v>1440</v>
      </c>
      <c r="C93" s="33">
        <v>0</v>
      </c>
      <c r="D93" s="33">
        <v>0</v>
      </c>
      <c r="E93" s="33">
        <v>0</v>
      </c>
      <c r="F93" s="33">
        <v>1440</v>
      </c>
      <c r="G93" s="25">
        <v>0</v>
      </c>
      <c r="H93" s="25">
        <v>0</v>
      </c>
      <c r="I93" s="25">
        <v>0</v>
      </c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</row>
    <row r="94" spans="1:31" ht="28.5" customHeight="1" x14ac:dyDescent="0.25">
      <c r="A94" s="20" t="s">
        <v>30</v>
      </c>
      <c r="B94" s="17">
        <f>SUM(B95:B98)</f>
        <v>17314</v>
      </c>
      <c r="C94" s="17">
        <f>SUM(C95)</f>
        <v>1</v>
      </c>
      <c r="D94" s="17">
        <f>SUM(D95)</f>
        <v>28</v>
      </c>
      <c r="E94" s="17">
        <f>SUM(E95)</f>
        <v>192</v>
      </c>
      <c r="F94" s="17">
        <f>SUM(F95:F98)</f>
        <v>17122</v>
      </c>
      <c r="G94" s="17">
        <f>SUM(G95:G98)</f>
        <v>0</v>
      </c>
      <c r="H94" s="17">
        <f>SUM(H95:H98)</f>
        <v>0</v>
      </c>
      <c r="I94" s="17">
        <f>SUM(I95:I98)</f>
        <v>0</v>
      </c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</row>
    <row r="95" spans="1:31" ht="21.95" customHeight="1" x14ac:dyDescent="0.25">
      <c r="A95" s="21" t="s">
        <v>15</v>
      </c>
      <c r="B95" s="22">
        <f t="shared" si="19"/>
        <v>1915</v>
      </c>
      <c r="C95" s="33">
        <v>1</v>
      </c>
      <c r="D95" s="33">
        <v>28</v>
      </c>
      <c r="E95" s="33">
        <v>192</v>
      </c>
      <c r="F95" s="33">
        <v>1723</v>
      </c>
      <c r="G95" s="25">
        <v>0</v>
      </c>
      <c r="H95" s="25">
        <v>0</v>
      </c>
      <c r="I95" s="25">
        <v>0</v>
      </c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</row>
    <row r="96" spans="1:31" ht="21.95" customHeight="1" x14ac:dyDescent="0.25">
      <c r="A96" s="21" t="s">
        <v>16</v>
      </c>
      <c r="B96" s="22">
        <f t="shared" si="19"/>
        <v>231</v>
      </c>
      <c r="C96" s="33">
        <v>0</v>
      </c>
      <c r="D96" s="33">
        <v>0</v>
      </c>
      <c r="E96" s="33">
        <v>0</v>
      </c>
      <c r="F96" s="33">
        <v>231</v>
      </c>
      <c r="G96" s="25">
        <v>0</v>
      </c>
      <c r="H96" s="25">
        <v>0</v>
      </c>
      <c r="I96" s="25">
        <v>0</v>
      </c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</row>
    <row r="97" spans="1:31" ht="21.95" customHeight="1" x14ac:dyDescent="0.25">
      <c r="A97" s="21" t="s">
        <v>17</v>
      </c>
      <c r="B97" s="22">
        <f t="shared" si="19"/>
        <v>307</v>
      </c>
      <c r="C97" s="33">
        <v>0</v>
      </c>
      <c r="D97" s="33">
        <v>0</v>
      </c>
      <c r="E97" s="33">
        <v>0</v>
      </c>
      <c r="F97" s="33">
        <v>307</v>
      </c>
      <c r="G97" s="25">
        <v>0</v>
      </c>
      <c r="H97" s="25">
        <v>0</v>
      </c>
      <c r="I97" s="25">
        <v>0</v>
      </c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</row>
    <row r="98" spans="1:31" ht="21.95" customHeight="1" x14ac:dyDescent="0.25">
      <c r="A98" s="21" t="s">
        <v>18</v>
      </c>
      <c r="B98" s="22">
        <f t="shared" si="19"/>
        <v>14861</v>
      </c>
      <c r="C98" s="33">
        <v>0</v>
      </c>
      <c r="D98" s="33">
        <v>0</v>
      </c>
      <c r="E98" s="33">
        <v>0</v>
      </c>
      <c r="F98" s="33">
        <v>14861</v>
      </c>
      <c r="G98" s="25">
        <v>0</v>
      </c>
      <c r="H98" s="25">
        <v>0</v>
      </c>
      <c r="I98" s="25">
        <v>0</v>
      </c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</row>
    <row r="99" spans="1:31" ht="21.95" customHeight="1" x14ac:dyDescent="0.25">
      <c r="A99" s="20" t="s">
        <v>22</v>
      </c>
      <c r="B99" s="17">
        <f>SUM(B100:B103)</f>
        <v>1065</v>
      </c>
      <c r="C99" s="17">
        <f t="shared" ref="C99:I99" si="27">SUM(C100:C103)</f>
        <v>4</v>
      </c>
      <c r="D99" s="17">
        <f t="shared" si="27"/>
        <v>8</v>
      </c>
      <c r="E99" s="17">
        <f t="shared" si="27"/>
        <v>223</v>
      </c>
      <c r="F99" s="17">
        <f t="shared" si="27"/>
        <v>314</v>
      </c>
      <c r="G99" s="17">
        <f t="shared" si="27"/>
        <v>9</v>
      </c>
      <c r="H99" s="17">
        <f t="shared" si="27"/>
        <v>9</v>
      </c>
      <c r="I99" s="17">
        <f t="shared" si="27"/>
        <v>528</v>
      </c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</row>
    <row r="100" spans="1:31" ht="20.100000000000001" customHeight="1" x14ac:dyDescent="0.25">
      <c r="A100" s="21" t="s">
        <v>15</v>
      </c>
      <c r="B100" s="22">
        <f t="shared" si="19"/>
        <v>526</v>
      </c>
      <c r="C100" s="32">
        <v>2</v>
      </c>
      <c r="D100" s="32">
        <v>2</v>
      </c>
      <c r="E100" s="32">
        <v>107</v>
      </c>
      <c r="F100" s="25">
        <v>71</v>
      </c>
      <c r="G100" s="25">
        <v>5</v>
      </c>
      <c r="H100" s="25">
        <v>5</v>
      </c>
      <c r="I100" s="34">
        <v>348</v>
      </c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</row>
    <row r="101" spans="1:31" ht="20.100000000000001" customHeight="1" x14ac:dyDescent="0.25">
      <c r="A101" s="21" t="s">
        <v>16</v>
      </c>
      <c r="B101" s="22">
        <f t="shared" si="19"/>
        <v>219</v>
      </c>
      <c r="C101" s="32">
        <v>0</v>
      </c>
      <c r="D101" s="32">
        <v>0</v>
      </c>
      <c r="E101" s="32">
        <v>0</v>
      </c>
      <c r="F101" s="25">
        <v>59</v>
      </c>
      <c r="G101" s="25">
        <v>1</v>
      </c>
      <c r="H101" s="25">
        <v>1</v>
      </c>
      <c r="I101" s="25">
        <v>160</v>
      </c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</row>
    <row r="102" spans="1:31" ht="20.100000000000001" customHeight="1" x14ac:dyDescent="0.25">
      <c r="A102" s="21" t="s">
        <v>17</v>
      </c>
      <c r="B102" s="22">
        <f>+E102+F102+I102</f>
        <v>78</v>
      </c>
      <c r="C102" s="32">
        <v>1</v>
      </c>
      <c r="D102" s="32">
        <v>1</v>
      </c>
      <c r="E102" s="32">
        <v>22</v>
      </c>
      <c r="F102" s="25">
        <v>56</v>
      </c>
      <c r="G102" s="25">
        <v>0</v>
      </c>
      <c r="H102" s="25">
        <v>0</v>
      </c>
      <c r="I102" s="25">
        <v>0</v>
      </c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</row>
    <row r="103" spans="1:31" ht="20.100000000000001" customHeight="1" x14ac:dyDescent="0.25">
      <c r="A103" s="21" t="s">
        <v>18</v>
      </c>
      <c r="B103" s="22">
        <f t="shared" si="19"/>
        <v>242</v>
      </c>
      <c r="C103" s="32">
        <v>1</v>
      </c>
      <c r="D103" s="32">
        <v>5</v>
      </c>
      <c r="E103" s="32">
        <v>94</v>
      </c>
      <c r="F103" s="25">
        <v>128</v>
      </c>
      <c r="G103" s="25">
        <v>3</v>
      </c>
      <c r="H103" s="25">
        <v>3</v>
      </c>
      <c r="I103" s="25">
        <v>20</v>
      </c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</row>
    <row r="104" spans="1:31" ht="21.95" customHeight="1" x14ac:dyDescent="0.25">
      <c r="A104" s="20" t="s">
        <v>23</v>
      </c>
      <c r="B104" s="17">
        <f>SUM(B105:B108)</f>
        <v>2828</v>
      </c>
      <c r="C104" s="17">
        <f t="shared" ref="C104:I104" si="28">SUM(C105:C108)</f>
        <v>1</v>
      </c>
      <c r="D104" s="17">
        <f t="shared" si="28"/>
        <v>1</v>
      </c>
      <c r="E104" s="17">
        <f t="shared" si="28"/>
        <v>42</v>
      </c>
      <c r="F104" s="17">
        <f>SUM(F105:F108)</f>
        <v>2736</v>
      </c>
      <c r="G104" s="17">
        <f t="shared" si="28"/>
        <v>2</v>
      </c>
      <c r="H104" s="17">
        <f t="shared" si="28"/>
        <v>2</v>
      </c>
      <c r="I104" s="17">
        <f t="shared" si="28"/>
        <v>50</v>
      </c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</row>
    <row r="105" spans="1:31" ht="21.95" customHeight="1" x14ac:dyDescent="0.25">
      <c r="A105" s="21" t="s">
        <v>15</v>
      </c>
      <c r="B105" s="22">
        <f t="shared" si="19"/>
        <v>131</v>
      </c>
      <c r="C105" s="32">
        <v>1</v>
      </c>
      <c r="D105" s="32">
        <v>1</v>
      </c>
      <c r="E105" s="32">
        <v>42</v>
      </c>
      <c r="F105" s="33">
        <v>81</v>
      </c>
      <c r="G105" s="25">
        <v>1</v>
      </c>
      <c r="H105" s="25">
        <v>1</v>
      </c>
      <c r="I105" s="25">
        <v>8</v>
      </c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</row>
    <row r="106" spans="1:31" ht="21.95" customHeight="1" x14ac:dyDescent="0.25">
      <c r="A106" s="21" t="s">
        <v>16</v>
      </c>
      <c r="B106" s="22">
        <f t="shared" si="19"/>
        <v>166</v>
      </c>
      <c r="C106" s="33">
        <v>0</v>
      </c>
      <c r="D106" s="33">
        <v>0</v>
      </c>
      <c r="E106" s="33">
        <v>0</v>
      </c>
      <c r="F106" s="33">
        <v>166</v>
      </c>
      <c r="G106" s="25">
        <v>0</v>
      </c>
      <c r="H106" s="25">
        <v>0</v>
      </c>
      <c r="I106" s="25">
        <v>0</v>
      </c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</row>
    <row r="107" spans="1:31" ht="21.95" customHeight="1" x14ac:dyDescent="0.25">
      <c r="A107" s="21" t="s">
        <v>17</v>
      </c>
      <c r="B107" s="22">
        <f t="shared" si="19"/>
        <v>2374</v>
      </c>
      <c r="C107" s="33">
        <v>0</v>
      </c>
      <c r="D107" s="33">
        <v>0</v>
      </c>
      <c r="E107" s="33">
        <v>0</v>
      </c>
      <c r="F107" s="25">
        <v>2374</v>
      </c>
      <c r="G107" s="25">
        <v>0</v>
      </c>
      <c r="H107" s="25">
        <v>0</v>
      </c>
      <c r="I107" s="25">
        <v>0</v>
      </c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</row>
    <row r="108" spans="1:31" ht="21.95" customHeight="1" x14ac:dyDescent="0.25">
      <c r="A108" s="21" t="s">
        <v>18</v>
      </c>
      <c r="B108" s="22">
        <f t="shared" si="19"/>
        <v>157</v>
      </c>
      <c r="C108" s="33">
        <v>0</v>
      </c>
      <c r="D108" s="33">
        <v>0</v>
      </c>
      <c r="E108" s="33">
        <v>0</v>
      </c>
      <c r="F108" s="33">
        <v>115</v>
      </c>
      <c r="G108" s="25">
        <v>1</v>
      </c>
      <c r="H108" s="25">
        <v>1</v>
      </c>
      <c r="I108" s="25">
        <v>42</v>
      </c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</row>
    <row r="109" spans="1:31" ht="21.95" customHeight="1" x14ac:dyDescent="0.25">
      <c r="A109" s="20" t="s">
        <v>48</v>
      </c>
      <c r="B109" s="17">
        <f>SUM(B110:B113)</f>
        <v>7554</v>
      </c>
      <c r="C109" s="17">
        <f t="shared" ref="C109:I109" si="29">SUM(C110:C113)</f>
        <v>2</v>
      </c>
      <c r="D109" s="17">
        <f t="shared" si="29"/>
        <v>2</v>
      </c>
      <c r="E109" s="17">
        <f t="shared" si="29"/>
        <v>16</v>
      </c>
      <c r="F109" s="17">
        <f>SUM(F110:F113)</f>
        <v>7279</v>
      </c>
      <c r="G109" s="17">
        <f t="shared" si="29"/>
        <v>14</v>
      </c>
      <c r="H109" s="17">
        <f t="shared" si="29"/>
        <v>30</v>
      </c>
      <c r="I109" s="17">
        <f t="shared" si="29"/>
        <v>259</v>
      </c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</row>
    <row r="110" spans="1:31" ht="21.95" customHeight="1" x14ac:dyDescent="0.25">
      <c r="A110" s="21" t="s">
        <v>15</v>
      </c>
      <c r="B110" s="22">
        <f t="shared" si="19"/>
        <v>6599</v>
      </c>
      <c r="C110" s="33">
        <v>0</v>
      </c>
      <c r="D110" s="33">
        <v>0</v>
      </c>
      <c r="E110" s="33">
        <v>0</v>
      </c>
      <c r="F110" s="25">
        <v>6398</v>
      </c>
      <c r="G110" s="25">
        <v>10</v>
      </c>
      <c r="H110" s="25">
        <v>26</v>
      </c>
      <c r="I110" s="25">
        <v>201</v>
      </c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</row>
    <row r="111" spans="1:31" ht="21.95" customHeight="1" x14ac:dyDescent="0.25">
      <c r="A111" s="21" t="s">
        <v>16</v>
      </c>
      <c r="B111" s="22">
        <f t="shared" si="19"/>
        <v>3</v>
      </c>
      <c r="C111" s="32">
        <v>0</v>
      </c>
      <c r="D111" s="40">
        <v>0</v>
      </c>
      <c r="E111" s="33">
        <v>0</v>
      </c>
      <c r="F111" s="25">
        <v>3</v>
      </c>
      <c r="G111" s="25">
        <v>0</v>
      </c>
      <c r="H111" s="25">
        <v>0</v>
      </c>
      <c r="I111" s="25">
        <v>0</v>
      </c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</row>
    <row r="112" spans="1:31" ht="21.95" customHeight="1" x14ac:dyDescent="0.25">
      <c r="A112" s="21" t="s">
        <v>17</v>
      </c>
      <c r="B112" s="22">
        <f t="shared" si="19"/>
        <v>251</v>
      </c>
      <c r="C112" s="32">
        <v>2</v>
      </c>
      <c r="D112" s="41">
        <v>2</v>
      </c>
      <c r="E112" s="32">
        <v>16</v>
      </c>
      <c r="F112" s="25">
        <v>235</v>
      </c>
      <c r="G112" s="25">
        <v>0</v>
      </c>
      <c r="H112" s="25">
        <v>0</v>
      </c>
      <c r="I112" s="25">
        <v>0</v>
      </c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</row>
    <row r="113" spans="1:31" ht="21.95" customHeight="1" x14ac:dyDescent="0.25">
      <c r="A113" s="21" t="s">
        <v>18</v>
      </c>
      <c r="B113" s="22">
        <f t="shared" si="19"/>
        <v>701</v>
      </c>
      <c r="C113" s="32">
        <v>0</v>
      </c>
      <c r="D113" s="41">
        <v>0</v>
      </c>
      <c r="E113" s="32">
        <v>0</v>
      </c>
      <c r="F113" s="25">
        <v>643</v>
      </c>
      <c r="G113" s="25">
        <v>4</v>
      </c>
      <c r="H113" s="25">
        <v>4</v>
      </c>
      <c r="I113" s="25">
        <v>58</v>
      </c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</row>
    <row r="114" spans="1:31" ht="24.75" customHeight="1" x14ac:dyDescent="0.25">
      <c r="A114" s="19" t="s">
        <v>44</v>
      </c>
      <c r="B114" s="17">
        <f>B115+B120+B125+B130+B140+B145+B135</f>
        <v>18651</v>
      </c>
      <c r="C114" s="17">
        <f t="shared" ref="C114:F114" si="30">C115+C120+C125+C130+C140+C145+C135</f>
        <v>17</v>
      </c>
      <c r="D114" s="17">
        <f t="shared" si="30"/>
        <v>245</v>
      </c>
      <c r="E114" s="17">
        <f t="shared" si="30"/>
        <v>3402</v>
      </c>
      <c r="F114" s="17">
        <f t="shared" si="30"/>
        <v>11375</v>
      </c>
      <c r="G114" s="17">
        <f>G115+G120+G125+G130+G140+G145+G135</f>
        <v>97</v>
      </c>
      <c r="H114" s="17">
        <f t="shared" ref="H114:I114" si="31">H115+H120+H125+H130+H140+H145+H135</f>
        <v>552</v>
      </c>
      <c r="I114" s="17">
        <f t="shared" si="31"/>
        <v>3874</v>
      </c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</row>
    <row r="115" spans="1:31" ht="21.95" customHeight="1" x14ac:dyDescent="0.25">
      <c r="A115" s="20" t="s">
        <v>14</v>
      </c>
      <c r="B115" s="17">
        <f>SUM(B116:B119)</f>
        <v>4302</v>
      </c>
      <c r="C115" s="32">
        <f t="shared" ref="C115:I115" si="32">SUM(C116:C119)</f>
        <v>13</v>
      </c>
      <c r="D115" s="40">
        <f t="shared" si="32"/>
        <v>13</v>
      </c>
      <c r="E115" s="33">
        <f t="shared" si="32"/>
        <v>353</v>
      </c>
      <c r="F115" s="25">
        <f t="shared" si="32"/>
        <v>2740</v>
      </c>
      <c r="G115" s="25">
        <f>SUM(G116:G119)</f>
        <v>84</v>
      </c>
      <c r="H115" s="25">
        <f t="shared" si="32"/>
        <v>84</v>
      </c>
      <c r="I115" s="25">
        <f t="shared" si="32"/>
        <v>1209</v>
      </c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</row>
    <row r="116" spans="1:31" ht="21.95" customHeight="1" x14ac:dyDescent="0.25">
      <c r="A116" s="21" t="s">
        <v>15</v>
      </c>
      <c r="B116" s="22">
        <f t="shared" ref="B116:B124" si="33">+E116+F116+I116</f>
        <v>1365</v>
      </c>
      <c r="C116" s="36">
        <v>5</v>
      </c>
      <c r="D116" s="37">
        <v>5</v>
      </c>
      <c r="E116" s="37">
        <v>113</v>
      </c>
      <c r="F116" s="25">
        <v>850</v>
      </c>
      <c r="G116" s="34">
        <v>50</v>
      </c>
      <c r="H116" s="34">
        <v>50</v>
      </c>
      <c r="I116" s="34">
        <v>402</v>
      </c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</row>
    <row r="117" spans="1:31" ht="21.95" customHeight="1" x14ac:dyDescent="0.25">
      <c r="A117" s="21" t="s">
        <v>16</v>
      </c>
      <c r="B117" s="22">
        <f t="shared" si="33"/>
        <v>175</v>
      </c>
      <c r="C117" s="36">
        <v>3</v>
      </c>
      <c r="D117" s="37">
        <v>3</v>
      </c>
      <c r="E117" s="37">
        <v>55</v>
      </c>
      <c r="F117" s="25">
        <v>105</v>
      </c>
      <c r="G117" s="25">
        <v>3</v>
      </c>
      <c r="H117" s="25">
        <v>3</v>
      </c>
      <c r="I117" s="34">
        <v>15</v>
      </c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</row>
    <row r="118" spans="1:31" ht="21.95" customHeight="1" x14ac:dyDescent="0.25">
      <c r="A118" s="21" t="s">
        <v>17</v>
      </c>
      <c r="B118" s="22">
        <f t="shared" si="33"/>
        <v>913</v>
      </c>
      <c r="C118" s="36">
        <v>4</v>
      </c>
      <c r="D118" s="37">
        <v>4</v>
      </c>
      <c r="E118" s="36">
        <v>121</v>
      </c>
      <c r="F118" s="25">
        <v>737</v>
      </c>
      <c r="G118" s="25">
        <v>3</v>
      </c>
      <c r="H118" s="25">
        <v>3</v>
      </c>
      <c r="I118" s="25">
        <v>55</v>
      </c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</row>
    <row r="119" spans="1:31" ht="21.95" customHeight="1" x14ac:dyDescent="0.25">
      <c r="A119" s="21" t="s">
        <v>18</v>
      </c>
      <c r="B119" s="22">
        <f t="shared" si="33"/>
        <v>1849</v>
      </c>
      <c r="C119" s="36">
        <v>1</v>
      </c>
      <c r="D119" s="36">
        <v>1</v>
      </c>
      <c r="E119" s="36">
        <v>64</v>
      </c>
      <c r="F119" s="30">
        <v>1048</v>
      </c>
      <c r="G119" s="25">
        <v>28</v>
      </c>
      <c r="H119" s="25">
        <v>28</v>
      </c>
      <c r="I119" s="25">
        <v>737</v>
      </c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</row>
    <row r="120" spans="1:31" ht="23.25" customHeight="1" x14ac:dyDescent="0.25">
      <c r="A120" s="35" t="s">
        <v>25</v>
      </c>
      <c r="B120" s="17">
        <f>SUM(B121:B124)</f>
        <v>402</v>
      </c>
      <c r="C120" s="17">
        <v>0</v>
      </c>
      <c r="D120" s="17">
        <v>0</v>
      </c>
      <c r="E120" s="17">
        <v>0</v>
      </c>
      <c r="F120" s="17">
        <f>SUM(F121:F124)</f>
        <v>194</v>
      </c>
      <c r="G120" s="17">
        <f>SUM(G121:G124)</f>
        <v>3</v>
      </c>
      <c r="H120" s="17">
        <f>SUM(H121:H124)</f>
        <v>6</v>
      </c>
      <c r="I120" s="17">
        <f>SUM(I121:I124)</f>
        <v>208</v>
      </c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</row>
    <row r="121" spans="1:31" ht="20.100000000000001" customHeight="1" x14ac:dyDescent="0.25">
      <c r="A121" s="28" t="s">
        <v>15</v>
      </c>
      <c r="B121" s="22">
        <f t="shared" si="33"/>
        <v>135</v>
      </c>
      <c r="C121" s="36">
        <v>0</v>
      </c>
      <c r="D121" s="36">
        <v>0</v>
      </c>
      <c r="E121" s="36">
        <v>0</v>
      </c>
      <c r="F121" s="29">
        <v>52</v>
      </c>
      <c r="G121" s="29">
        <v>1</v>
      </c>
      <c r="H121" s="25">
        <v>2</v>
      </c>
      <c r="I121" s="25">
        <v>83</v>
      </c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</row>
    <row r="122" spans="1:31" ht="20.100000000000001" customHeight="1" x14ac:dyDescent="0.25">
      <c r="A122" s="28" t="s">
        <v>16</v>
      </c>
      <c r="B122" s="22">
        <f t="shared" si="33"/>
        <v>0</v>
      </c>
      <c r="C122" s="36">
        <v>0</v>
      </c>
      <c r="D122" s="36">
        <v>0</v>
      </c>
      <c r="E122" s="36">
        <v>0</v>
      </c>
      <c r="F122" s="36">
        <v>0</v>
      </c>
      <c r="G122" s="29">
        <v>0</v>
      </c>
      <c r="H122" s="25">
        <v>0</v>
      </c>
      <c r="I122" s="25">
        <v>0</v>
      </c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</row>
    <row r="123" spans="1:31" ht="20.100000000000001" customHeight="1" x14ac:dyDescent="0.25">
      <c r="A123" s="28" t="s">
        <v>17</v>
      </c>
      <c r="B123" s="22">
        <f t="shared" si="33"/>
        <v>142</v>
      </c>
      <c r="C123" s="36">
        <v>0</v>
      </c>
      <c r="D123" s="36">
        <v>0</v>
      </c>
      <c r="E123" s="36">
        <v>0</v>
      </c>
      <c r="F123" s="29">
        <v>142</v>
      </c>
      <c r="G123" s="29">
        <v>0</v>
      </c>
      <c r="H123" s="25">
        <v>0</v>
      </c>
      <c r="I123" s="25">
        <v>0</v>
      </c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</row>
    <row r="124" spans="1:31" ht="20.100000000000001" customHeight="1" x14ac:dyDescent="0.25">
      <c r="A124" s="28" t="s">
        <v>18</v>
      </c>
      <c r="B124" s="22">
        <f t="shared" si="33"/>
        <v>125</v>
      </c>
      <c r="C124" s="36">
        <v>0</v>
      </c>
      <c r="D124" s="36">
        <v>0</v>
      </c>
      <c r="E124" s="36">
        <v>0</v>
      </c>
      <c r="F124" s="29">
        <v>0</v>
      </c>
      <c r="G124" s="29">
        <v>2</v>
      </c>
      <c r="H124" s="25">
        <v>4</v>
      </c>
      <c r="I124" s="25">
        <v>125</v>
      </c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</row>
    <row r="125" spans="1:31" ht="24" customHeight="1" x14ac:dyDescent="0.25">
      <c r="A125" s="20" t="s">
        <v>49</v>
      </c>
      <c r="B125" s="17">
        <f>SUM(B126:B129)</f>
        <v>4473</v>
      </c>
      <c r="C125" s="17">
        <f>SUM(C126:C128)</f>
        <v>2</v>
      </c>
      <c r="D125" s="17">
        <f>SUM(D126:D128)</f>
        <v>10</v>
      </c>
      <c r="E125" s="17">
        <f>SUM(E126:E128)</f>
        <v>34</v>
      </c>
      <c r="F125" s="17">
        <f>SUM(F126:F129)</f>
        <v>4088</v>
      </c>
      <c r="G125" s="17">
        <f>SUM(G126:G129)</f>
        <v>5</v>
      </c>
      <c r="H125" s="17">
        <f>SUM(H126:H129)</f>
        <v>457</v>
      </c>
      <c r="I125" s="17">
        <f>SUM(I126:I129)</f>
        <v>351</v>
      </c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</row>
    <row r="126" spans="1:31" ht="21.95" customHeight="1" x14ac:dyDescent="0.25">
      <c r="A126" s="21" t="s">
        <v>15</v>
      </c>
      <c r="B126" s="17">
        <f>+E126+F126+I126</f>
        <v>2761</v>
      </c>
      <c r="C126" s="36">
        <v>1</v>
      </c>
      <c r="D126" s="36">
        <v>2</v>
      </c>
      <c r="E126" s="37">
        <v>32</v>
      </c>
      <c r="F126" s="34">
        <v>2523</v>
      </c>
      <c r="G126" s="34">
        <v>3</v>
      </c>
      <c r="H126" s="34">
        <v>101</v>
      </c>
      <c r="I126" s="34">
        <v>206</v>
      </c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</row>
    <row r="127" spans="1:31" ht="21.95" customHeight="1" x14ac:dyDescent="0.25">
      <c r="A127" s="21" t="s">
        <v>16</v>
      </c>
      <c r="B127" s="17">
        <f>+E127+F127+I127</f>
        <v>5</v>
      </c>
      <c r="C127" s="36">
        <v>0</v>
      </c>
      <c r="D127" s="36">
        <v>0</v>
      </c>
      <c r="E127" s="37">
        <v>0</v>
      </c>
      <c r="F127" s="37">
        <v>0</v>
      </c>
      <c r="G127" s="34">
        <v>1</v>
      </c>
      <c r="H127" s="34">
        <v>264</v>
      </c>
      <c r="I127" s="34">
        <v>5</v>
      </c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</row>
    <row r="128" spans="1:31" ht="21.95" customHeight="1" x14ac:dyDescent="0.25">
      <c r="A128" s="21" t="s">
        <v>17</v>
      </c>
      <c r="B128" s="17">
        <f>+E128+F128+I128</f>
        <v>144</v>
      </c>
      <c r="C128" s="36">
        <v>1</v>
      </c>
      <c r="D128" s="36">
        <v>8</v>
      </c>
      <c r="E128" s="36">
        <v>2</v>
      </c>
      <c r="F128" s="34">
        <v>2</v>
      </c>
      <c r="G128" s="25">
        <v>1</v>
      </c>
      <c r="H128" s="25">
        <v>92</v>
      </c>
      <c r="I128" s="25">
        <v>140</v>
      </c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</row>
    <row r="129" spans="1:31" ht="21.95" customHeight="1" x14ac:dyDescent="0.25">
      <c r="A129" s="21" t="s">
        <v>18</v>
      </c>
      <c r="B129" s="17">
        <f>+E129+F129+I129</f>
        <v>1563</v>
      </c>
      <c r="C129" s="36">
        <v>0</v>
      </c>
      <c r="D129" s="36">
        <v>0</v>
      </c>
      <c r="E129" s="36">
        <v>0</v>
      </c>
      <c r="F129" s="34">
        <v>1563</v>
      </c>
      <c r="G129" s="25">
        <v>0</v>
      </c>
      <c r="H129" s="25">
        <v>0</v>
      </c>
      <c r="I129" s="25">
        <v>0</v>
      </c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</row>
    <row r="130" spans="1:31" ht="23.25" customHeight="1" x14ac:dyDescent="0.25">
      <c r="A130" s="20" t="s">
        <v>19</v>
      </c>
      <c r="B130" s="17">
        <f>SUM(B131:B134)</f>
        <v>3178</v>
      </c>
      <c r="C130" s="17">
        <f t="shared" ref="C130:H130" si="34">SUM(C131:C134)</f>
        <v>1</v>
      </c>
      <c r="D130" s="17">
        <f t="shared" si="34"/>
        <v>200</v>
      </c>
      <c r="E130" s="17">
        <f t="shared" si="34"/>
        <v>1767</v>
      </c>
      <c r="F130" s="17">
        <f>SUM(F131:F134)</f>
        <v>1405</v>
      </c>
      <c r="G130" s="17">
        <f t="shared" si="34"/>
        <v>3</v>
      </c>
      <c r="H130" s="17">
        <f t="shared" si="34"/>
        <v>3</v>
      </c>
      <c r="I130" s="17">
        <f>SUM(I131:I134)</f>
        <v>6</v>
      </c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</row>
    <row r="131" spans="1:31" ht="20.100000000000001" customHeight="1" x14ac:dyDescent="0.25">
      <c r="A131" s="21" t="s">
        <v>15</v>
      </c>
      <c r="B131" s="17">
        <f>+E131+F131+I131</f>
        <v>772</v>
      </c>
      <c r="C131" s="32">
        <v>0</v>
      </c>
      <c r="D131" s="32">
        <v>0</v>
      </c>
      <c r="E131" s="32">
        <v>0</v>
      </c>
      <c r="F131" s="25">
        <v>771</v>
      </c>
      <c r="G131" s="25">
        <v>2</v>
      </c>
      <c r="H131" s="29">
        <v>2</v>
      </c>
      <c r="I131" s="25">
        <v>1</v>
      </c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</row>
    <row r="132" spans="1:31" ht="20.100000000000001" customHeight="1" x14ac:dyDescent="0.25">
      <c r="A132" s="21" t="s">
        <v>16</v>
      </c>
      <c r="B132" s="17">
        <f>+E132+F132+I132</f>
        <v>5</v>
      </c>
      <c r="C132" s="32">
        <v>0</v>
      </c>
      <c r="D132" s="32">
        <v>0</v>
      </c>
      <c r="E132" s="33">
        <v>0</v>
      </c>
      <c r="F132" s="25">
        <v>5</v>
      </c>
      <c r="G132" s="25">
        <v>0</v>
      </c>
      <c r="H132" s="29">
        <v>0</v>
      </c>
      <c r="I132" s="25">
        <v>0</v>
      </c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</row>
    <row r="133" spans="1:31" ht="20.100000000000001" customHeight="1" x14ac:dyDescent="0.25">
      <c r="A133" s="21" t="s">
        <v>17</v>
      </c>
      <c r="B133" s="17">
        <f>+E133+F133+I133</f>
        <v>19</v>
      </c>
      <c r="C133" s="32">
        <v>0</v>
      </c>
      <c r="D133" s="32">
        <v>0</v>
      </c>
      <c r="E133" s="33">
        <v>0</v>
      </c>
      <c r="F133" s="25">
        <v>14</v>
      </c>
      <c r="G133" s="25">
        <v>1</v>
      </c>
      <c r="H133" s="29">
        <v>1</v>
      </c>
      <c r="I133" s="25">
        <v>5</v>
      </c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</row>
    <row r="134" spans="1:31" ht="20.100000000000001" customHeight="1" x14ac:dyDescent="0.25">
      <c r="A134" s="21" t="s">
        <v>18</v>
      </c>
      <c r="B134" s="17">
        <f>+E134+F134+I134</f>
        <v>2382</v>
      </c>
      <c r="C134" s="32">
        <v>1</v>
      </c>
      <c r="D134" s="32">
        <v>200</v>
      </c>
      <c r="E134" s="32">
        <v>1767</v>
      </c>
      <c r="F134" s="25">
        <v>615</v>
      </c>
      <c r="G134" s="25">
        <v>0</v>
      </c>
      <c r="H134" s="29">
        <v>0</v>
      </c>
      <c r="I134" s="25">
        <v>0</v>
      </c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</row>
    <row r="135" spans="1:31" ht="21.95" customHeight="1" x14ac:dyDescent="0.25">
      <c r="A135" s="20" t="s">
        <v>29</v>
      </c>
      <c r="B135" s="17">
        <f>SUM(B139)</f>
        <v>1248</v>
      </c>
      <c r="C135" s="17">
        <f>SUM(C139)</f>
        <v>1</v>
      </c>
      <c r="D135" s="17">
        <f>SUM(D139)</f>
        <v>22</v>
      </c>
      <c r="E135" s="17">
        <f>SUM(E139)</f>
        <v>1248</v>
      </c>
      <c r="F135" s="17">
        <f t="shared" ref="F135:I135" si="35">SUM(F139)</f>
        <v>0</v>
      </c>
      <c r="G135" s="17">
        <f t="shared" si="35"/>
        <v>0</v>
      </c>
      <c r="H135" s="17">
        <f t="shared" si="35"/>
        <v>0</v>
      </c>
      <c r="I135" s="17">
        <f t="shared" si="35"/>
        <v>0</v>
      </c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</row>
    <row r="136" spans="1:31" ht="20.100000000000001" customHeight="1" x14ac:dyDescent="0.25">
      <c r="A136" s="21" t="s">
        <v>15</v>
      </c>
      <c r="B136" s="17">
        <f>+E136+F136+I136</f>
        <v>0</v>
      </c>
      <c r="C136" s="36">
        <v>0</v>
      </c>
      <c r="D136" s="36">
        <v>0</v>
      </c>
      <c r="E136" s="36">
        <v>0</v>
      </c>
      <c r="F136" s="36">
        <v>0</v>
      </c>
      <c r="G136" s="29">
        <v>0</v>
      </c>
      <c r="H136" s="25">
        <v>0</v>
      </c>
      <c r="I136" s="25">
        <v>0</v>
      </c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</row>
    <row r="137" spans="1:31" ht="20.100000000000001" customHeight="1" x14ac:dyDescent="0.25">
      <c r="A137" s="21" t="s">
        <v>16</v>
      </c>
      <c r="B137" s="17">
        <f>+E137+F137+I137</f>
        <v>0</v>
      </c>
      <c r="C137" s="36">
        <v>0</v>
      </c>
      <c r="D137" s="36">
        <v>0</v>
      </c>
      <c r="E137" s="36">
        <v>0</v>
      </c>
      <c r="F137" s="36">
        <v>0</v>
      </c>
      <c r="G137" s="29">
        <v>0</v>
      </c>
      <c r="H137" s="25">
        <v>0</v>
      </c>
      <c r="I137" s="25">
        <v>0</v>
      </c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</row>
    <row r="138" spans="1:31" ht="20.100000000000001" customHeight="1" x14ac:dyDescent="0.25">
      <c r="A138" s="21" t="s">
        <v>17</v>
      </c>
      <c r="B138" s="17">
        <f>+E138+F138+I138</f>
        <v>0</v>
      </c>
      <c r="C138" s="36">
        <v>0</v>
      </c>
      <c r="D138" s="36">
        <v>0</v>
      </c>
      <c r="E138" s="36">
        <v>0</v>
      </c>
      <c r="F138" s="36">
        <v>0</v>
      </c>
      <c r="G138" s="29">
        <v>0</v>
      </c>
      <c r="H138" s="25">
        <v>0</v>
      </c>
      <c r="I138" s="25">
        <v>0</v>
      </c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</row>
    <row r="139" spans="1:31" ht="20.100000000000001" customHeight="1" x14ac:dyDescent="0.25">
      <c r="A139" s="21" t="s">
        <v>18</v>
      </c>
      <c r="B139" s="17">
        <f>+E139+F139+I139</f>
        <v>1248</v>
      </c>
      <c r="C139" s="32">
        <v>1</v>
      </c>
      <c r="D139" s="32">
        <v>22</v>
      </c>
      <c r="E139" s="32">
        <v>1248</v>
      </c>
      <c r="F139" s="30">
        <v>0</v>
      </c>
      <c r="G139" s="25">
        <v>0</v>
      </c>
      <c r="H139" s="29">
        <v>0</v>
      </c>
      <c r="I139" s="30">
        <v>0</v>
      </c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</row>
    <row r="140" spans="1:31" ht="26.25" customHeight="1" x14ac:dyDescent="0.25">
      <c r="A140" s="20" t="s">
        <v>22</v>
      </c>
      <c r="B140" s="17">
        <f>SUM(B141:B144)</f>
        <v>47</v>
      </c>
      <c r="C140" s="17">
        <f>SUM(C141:C143)</f>
        <v>0</v>
      </c>
      <c r="D140" s="17">
        <f>SUM(D141:D143)</f>
        <v>0</v>
      </c>
      <c r="E140" s="17">
        <f>SUM(E141:E143)</f>
        <v>0</v>
      </c>
      <c r="F140" s="17">
        <f>SUM(F141:F144)</f>
        <v>47</v>
      </c>
      <c r="G140" s="17">
        <f t="shared" ref="G140:I140" si="36">SUM(G141:G144)</f>
        <v>0</v>
      </c>
      <c r="H140" s="17">
        <f t="shared" si="36"/>
        <v>0</v>
      </c>
      <c r="I140" s="17">
        <f t="shared" si="36"/>
        <v>0</v>
      </c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</row>
    <row r="141" spans="1:31" ht="21.95" customHeight="1" x14ac:dyDescent="0.25">
      <c r="A141" s="21" t="s">
        <v>15</v>
      </c>
      <c r="B141" s="17">
        <f>+E141+F141+I141</f>
        <v>37</v>
      </c>
      <c r="C141" s="32">
        <v>0</v>
      </c>
      <c r="D141" s="32">
        <v>0</v>
      </c>
      <c r="E141" s="32">
        <v>0</v>
      </c>
      <c r="F141" s="30">
        <v>37</v>
      </c>
      <c r="G141" s="25">
        <v>0</v>
      </c>
      <c r="H141" s="29">
        <v>0</v>
      </c>
      <c r="I141" s="30">
        <v>0</v>
      </c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</row>
    <row r="142" spans="1:31" ht="21.95" customHeight="1" x14ac:dyDescent="0.25">
      <c r="A142" s="21" t="s">
        <v>16</v>
      </c>
      <c r="B142" s="17">
        <f>+E142+F142+I142</f>
        <v>1</v>
      </c>
      <c r="C142" s="32">
        <v>0</v>
      </c>
      <c r="D142" s="32">
        <v>0</v>
      </c>
      <c r="E142" s="32">
        <v>0</v>
      </c>
      <c r="F142" s="30">
        <v>1</v>
      </c>
      <c r="G142" s="25">
        <v>0</v>
      </c>
      <c r="H142" s="29">
        <v>0</v>
      </c>
      <c r="I142" s="30">
        <v>0</v>
      </c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</row>
    <row r="143" spans="1:31" ht="21.95" customHeight="1" x14ac:dyDescent="0.25">
      <c r="A143" s="21" t="s">
        <v>17</v>
      </c>
      <c r="B143" s="17">
        <f>+E143+F143+I143</f>
        <v>7</v>
      </c>
      <c r="C143" s="32">
        <v>0</v>
      </c>
      <c r="D143" s="32">
        <v>0</v>
      </c>
      <c r="E143" s="32">
        <v>0</v>
      </c>
      <c r="F143" s="30">
        <v>7</v>
      </c>
      <c r="G143" s="25">
        <v>0</v>
      </c>
      <c r="H143" s="29">
        <v>0</v>
      </c>
      <c r="I143" s="30">
        <v>0</v>
      </c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</row>
    <row r="144" spans="1:31" ht="21.95" customHeight="1" x14ac:dyDescent="0.25">
      <c r="A144" s="21" t="s">
        <v>18</v>
      </c>
      <c r="B144" s="17">
        <f>+E144+F144+I144</f>
        <v>2</v>
      </c>
      <c r="C144" s="32">
        <v>0</v>
      </c>
      <c r="D144" s="32">
        <v>0</v>
      </c>
      <c r="E144" s="32">
        <v>0</v>
      </c>
      <c r="F144" s="30">
        <v>2</v>
      </c>
      <c r="G144" s="25">
        <v>0</v>
      </c>
      <c r="H144" s="29">
        <v>0</v>
      </c>
      <c r="I144" s="30">
        <v>0</v>
      </c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</row>
    <row r="145" spans="1:31" ht="24.75" customHeight="1" x14ac:dyDescent="0.25">
      <c r="A145" s="20" t="s">
        <v>48</v>
      </c>
      <c r="B145" s="17">
        <f>SUM(B146:B149)</f>
        <v>5001</v>
      </c>
      <c r="C145" s="17">
        <f>SUM(C146:C148)</f>
        <v>0</v>
      </c>
      <c r="D145" s="17">
        <f>SUM(D146:D148)</f>
        <v>0</v>
      </c>
      <c r="E145" s="17">
        <f>SUM(E146:E148)</f>
        <v>0</v>
      </c>
      <c r="F145" s="17">
        <f>SUM(F146:F149)</f>
        <v>2901</v>
      </c>
      <c r="G145" s="17">
        <f>SUM(G146:G149)</f>
        <v>2</v>
      </c>
      <c r="H145" s="17">
        <f>SUM(H146:H149)</f>
        <v>2</v>
      </c>
      <c r="I145" s="17">
        <f>SUM(I146:I149)</f>
        <v>2100</v>
      </c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</row>
    <row r="146" spans="1:31" ht="20.100000000000001" customHeight="1" x14ac:dyDescent="0.25">
      <c r="A146" s="21" t="s">
        <v>15</v>
      </c>
      <c r="B146" s="17">
        <f>+E146+F146+I146</f>
        <v>2084</v>
      </c>
      <c r="C146" s="32">
        <v>0</v>
      </c>
      <c r="D146" s="32">
        <v>0</v>
      </c>
      <c r="E146" s="32">
        <v>0</v>
      </c>
      <c r="F146" s="30">
        <v>8</v>
      </c>
      <c r="G146" s="25">
        <v>1</v>
      </c>
      <c r="H146" s="29">
        <v>1</v>
      </c>
      <c r="I146" s="30">
        <v>2076</v>
      </c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</row>
    <row r="147" spans="1:31" ht="20.100000000000001" customHeight="1" x14ac:dyDescent="0.25">
      <c r="A147" s="21" t="s">
        <v>16</v>
      </c>
      <c r="B147" s="17">
        <f>+E147+F147+I147</f>
        <v>1</v>
      </c>
      <c r="C147" s="32">
        <v>0</v>
      </c>
      <c r="D147" s="32">
        <v>0</v>
      </c>
      <c r="E147" s="32">
        <v>0</v>
      </c>
      <c r="F147" s="30">
        <v>1</v>
      </c>
      <c r="G147" s="25">
        <v>0</v>
      </c>
      <c r="H147" s="29">
        <v>0</v>
      </c>
      <c r="I147" s="30">
        <v>0</v>
      </c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</row>
    <row r="148" spans="1:31" ht="20.100000000000001" customHeight="1" x14ac:dyDescent="0.25">
      <c r="A148" s="21" t="s">
        <v>17</v>
      </c>
      <c r="B148" s="17">
        <f>+E148+F148+I148</f>
        <v>75</v>
      </c>
      <c r="C148" s="32">
        <v>0</v>
      </c>
      <c r="D148" s="32">
        <v>0</v>
      </c>
      <c r="E148" s="32">
        <v>0</v>
      </c>
      <c r="F148" s="30">
        <v>75</v>
      </c>
      <c r="G148" s="25">
        <v>0</v>
      </c>
      <c r="H148" s="25">
        <v>0</v>
      </c>
      <c r="I148" s="25">
        <v>0</v>
      </c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</row>
    <row r="149" spans="1:31" ht="20.100000000000001" customHeight="1" x14ac:dyDescent="0.25">
      <c r="A149" s="21" t="s">
        <v>18</v>
      </c>
      <c r="B149" s="17">
        <f>+E149+F149+I149</f>
        <v>2841</v>
      </c>
      <c r="C149" s="32">
        <v>0</v>
      </c>
      <c r="D149" s="32">
        <v>0</v>
      </c>
      <c r="E149" s="32">
        <v>0</v>
      </c>
      <c r="F149" s="30">
        <v>2817</v>
      </c>
      <c r="G149" s="25">
        <v>1</v>
      </c>
      <c r="H149" s="29">
        <v>1</v>
      </c>
      <c r="I149" s="30">
        <v>24</v>
      </c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</row>
    <row r="150" spans="1:31" ht="27" customHeight="1" x14ac:dyDescent="0.25">
      <c r="A150" s="18" t="s">
        <v>31</v>
      </c>
      <c r="B150" s="17">
        <f>+B151+B194</f>
        <v>109659</v>
      </c>
      <c r="C150" s="17">
        <f t="shared" ref="C150:I150" si="37">+C151+C194</f>
        <v>1811</v>
      </c>
      <c r="D150" s="17">
        <f t="shared" si="37"/>
        <v>2170</v>
      </c>
      <c r="E150" s="17">
        <f t="shared" si="37"/>
        <v>44331</v>
      </c>
      <c r="F150" s="17">
        <f t="shared" si="37"/>
        <v>58114</v>
      </c>
      <c r="G150" s="17">
        <f t="shared" si="37"/>
        <v>1054</v>
      </c>
      <c r="H150" s="17">
        <f t="shared" si="37"/>
        <v>1303</v>
      </c>
      <c r="I150" s="17">
        <f t="shared" si="37"/>
        <v>6812</v>
      </c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</row>
    <row r="151" spans="1:31" ht="27" customHeight="1" x14ac:dyDescent="0.25">
      <c r="A151" s="19" t="s">
        <v>32</v>
      </c>
      <c r="B151" s="17">
        <f>B152+B157+B162+B167+B172+B174+B179+B184+B189</f>
        <v>65460</v>
      </c>
      <c r="C151" s="17">
        <f t="shared" ref="C151:I151" si="38">C152+C157+C162+C167+C172+C174+C179+C184+C189</f>
        <v>607</v>
      </c>
      <c r="D151" s="17">
        <f t="shared" si="38"/>
        <v>930</v>
      </c>
      <c r="E151" s="17">
        <f t="shared" si="38"/>
        <v>25672</v>
      </c>
      <c r="F151" s="17">
        <f t="shared" si="38"/>
        <v>33280</v>
      </c>
      <c r="G151" s="17">
        <f t="shared" si="38"/>
        <v>754</v>
      </c>
      <c r="H151" s="17">
        <f t="shared" si="38"/>
        <v>955</v>
      </c>
      <c r="I151" s="17">
        <f t="shared" si="38"/>
        <v>6106</v>
      </c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</row>
    <row r="152" spans="1:31" ht="23.1" customHeight="1" x14ac:dyDescent="0.25">
      <c r="A152" s="20" t="s">
        <v>14</v>
      </c>
      <c r="B152" s="17">
        <f>SUM(B153:B156)</f>
        <v>35946</v>
      </c>
      <c r="C152" s="17">
        <f t="shared" ref="C152:I152" si="39">SUM(C153:C156)</f>
        <v>580</v>
      </c>
      <c r="D152" s="17">
        <f t="shared" si="39"/>
        <v>580</v>
      </c>
      <c r="E152" s="17">
        <f t="shared" si="39"/>
        <v>16048</v>
      </c>
      <c r="F152" s="17">
        <f t="shared" si="39"/>
        <v>16507</v>
      </c>
      <c r="G152" s="17">
        <f t="shared" si="39"/>
        <v>731</v>
      </c>
      <c r="H152" s="17">
        <f t="shared" si="39"/>
        <v>731</v>
      </c>
      <c r="I152" s="17">
        <f t="shared" si="39"/>
        <v>3391</v>
      </c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</row>
    <row r="153" spans="1:31" ht="20.100000000000001" customHeight="1" x14ac:dyDescent="0.25">
      <c r="A153" s="21" t="s">
        <v>15</v>
      </c>
      <c r="B153" s="59">
        <f>+E153+F153+I153</f>
        <v>20282</v>
      </c>
      <c r="C153" s="36">
        <v>462</v>
      </c>
      <c r="D153" s="36">
        <v>462</v>
      </c>
      <c r="E153" s="36">
        <v>13495</v>
      </c>
      <c r="F153" s="29">
        <v>4504</v>
      </c>
      <c r="G153" s="24">
        <v>468</v>
      </c>
      <c r="H153" s="23">
        <v>468</v>
      </c>
      <c r="I153" s="25">
        <v>2283</v>
      </c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</row>
    <row r="154" spans="1:31" ht="20.100000000000001" customHeight="1" x14ac:dyDescent="0.25">
      <c r="A154" s="21" t="s">
        <v>16</v>
      </c>
      <c r="B154" s="59">
        <f>+E154+F154+I154</f>
        <v>9527</v>
      </c>
      <c r="C154" s="36">
        <v>0</v>
      </c>
      <c r="D154" s="36">
        <v>0</v>
      </c>
      <c r="E154" s="36">
        <v>0</v>
      </c>
      <c r="F154" s="29">
        <v>8419</v>
      </c>
      <c r="G154" s="24">
        <v>263</v>
      </c>
      <c r="H154" s="23">
        <v>263</v>
      </c>
      <c r="I154" s="25">
        <v>1108</v>
      </c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</row>
    <row r="155" spans="1:31" ht="20.100000000000001" customHeight="1" x14ac:dyDescent="0.25">
      <c r="A155" s="21" t="s">
        <v>17</v>
      </c>
      <c r="B155" s="59">
        <f>+E155+F155+I155</f>
        <v>832</v>
      </c>
      <c r="C155" s="36">
        <v>63</v>
      </c>
      <c r="D155" s="36">
        <v>63</v>
      </c>
      <c r="E155" s="36">
        <v>548</v>
      </c>
      <c r="F155" s="29">
        <v>284</v>
      </c>
      <c r="G155" s="30">
        <v>0</v>
      </c>
      <c r="H155" s="25">
        <v>0</v>
      </c>
      <c r="I155" s="25">
        <v>0</v>
      </c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</row>
    <row r="156" spans="1:31" ht="20.100000000000001" customHeight="1" x14ac:dyDescent="0.25">
      <c r="A156" s="21" t="s">
        <v>18</v>
      </c>
      <c r="B156" s="56">
        <f>+E156+F156+I156</f>
        <v>5305</v>
      </c>
      <c r="C156" s="36">
        <v>55</v>
      </c>
      <c r="D156" s="36">
        <v>55</v>
      </c>
      <c r="E156" s="36">
        <v>2005</v>
      </c>
      <c r="F156" s="29">
        <v>3300</v>
      </c>
      <c r="G156" s="30">
        <v>0</v>
      </c>
      <c r="H156" s="25">
        <v>0</v>
      </c>
      <c r="I156" s="25">
        <v>0</v>
      </c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</row>
    <row r="157" spans="1:31" ht="24.75" customHeight="1" x14ac:dyDescent="0.25">
      <c r="A157" s="20" t="s">
        <v>25</v>
      </c>
      <c r="B157" s="17">
        <f>SUM(B158:B161)</f>
        <v>951</v>
      </c>
      <c r="C157" s="17">
        <f t="shared" ref="C157:I157" si="40">SUM(C158:C161)</f>
        <v>7</v>
      </c>
      <c r="D157" s="17">
        <f t="shared" si="40"/>
        <v>14</v>
      </c>
      <c r="E157" s="17">
        <f t="shared" si="40"/>
        <v>459</v>
      </c>
      <c r="F157" s="17">
        <f t="shared" si="40"/>
        <v>476</v>
      </c>
      <c r="G157" s="17">
        <f t="shared" si="40"/>
        <v>8</v>
      </c>
      <c r="H157" s="17">
        <f t="shared" si="40"/>
        <v>16</v>
      </c>
      <c r="I157" s="17">
        <f t="shared" si="40"/>
        <v>16</v>
      </c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</row>
    <row r="158" spans="1:31" ht="21.95" customHeight="1" x14ac:dyDescent="0.25">
      <c r="A158" s="21" t="s">
        <v>15</v>
      </c>
      <c r="B158" s="56">
        <f>+E158+F158+I158</f>
        <v>442</v>
      </c>
      <c r="C158" s="36">
        <v>6</v>
      </c>
      <c r="D158" s="36">
        <v>12</v>
      </c>
      <c r="E158" s="36">
        <v>402</v>
      </c>
      <c r="F158" s="29">
        <v>30</v>
      </c>
      <c r="G158" s="23">
        <v>1</v>
      </c>
      <c r="H158" s="24">
        <v>2</v>
      </c>
      <c r="I158" s="26">
        <v>10</v>
      </c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</row>
    <row r="159" spans="1:31" ht="23.1" customHeight="1" x14ac:dyDescent="0.25">
      <c r="A159" s="21" t="s">
        <v>16</v>
      </c>
      <c r="B159" s="56">
        <f>+E159+F159+I159</f>
        <v>6</v>
      </c>
      <c r="C159" s="36">
        <v>0</v>
      </c>
      <c r="D159" s="36">
        <v>0</v>
      </c>
      <c r="E159" s="36">
        <v>0</v>
      </c>
      <c r="F159" s="29">
        <v>0</v>
      </c>
      <c r="G159" s="42">
        <v>7</v>
      </c>
      <c r="H159" s="43">
        <v>14</v>
      </c>
      <c r="I159" s="44">
        <v>6</v>
      </c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</row>
    <row r="160" spans="1:31" ht="21.95" customHeight="1" x14ac:dyDescent="0.25">
      <c r="A160" s="21" t="s">
        <v>17</v>
      </c>
      <c r="B160" s="56">
        <f>+E160+F160+I160</f>
        <v>0</v>
      </c>
      <c r="C160" s="38">
        <v>0</v>
      </c>
      <c r="D160" s="38">
        <v>0</v>
      </c>
      <c r="E160" s="38">
        <v>0</v>
      </c>
      <c r="F160" s="25">
        <v>0</v>
      </c>
      <c r="G160" s="25">
        <v>0</v>
      </c>
      <c r="H160" s="29">
        <v>0</v>
      </c>
      <c r="I160" s="26">
        <v>0</v>
      </c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</row>
    <row r="161" spans="1:31" ht="21.95" customHeight="1" x14ac:dyDescent="0.25">
      <c r="A161" s="21" t="s">
        <v>18</v>
      </c>
      <c r="B161" s="56">
        <f>+E161+F161+I161</f>
        <v>503</v>
      </c>
      <c r="C161" s="36">
        <v>1</v>
      </c>
      <c r="D161" s="36">
        <v>2</v>
      </c>
      <c r="E161" s="36">
        <v>57</v>
      </c>
      <c r="F161" s="25">
        <v>446</v>
      </c>
      <c r="G161" s="25">
        <v>0</v>
      </c>
      <c r="H161" s="29">
        <v>0</v>
      </c>
      <c r="I161" s="26">
        <v>0</v>
      </c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</row>
    <row r="162" spans="1:31" ht="21.95" customHeight="1" x14ac:dyDescent="0.25">
      <c r="A162" s="20" t="s">
        <v>49</v>
      </c>
      <c r="B162" s="17">
        <f>SUM(B163:B166)</f>
        <v>7953</v>
      </c>
      <c r="C162" s="17">
        <f t="shared" ref="C162:I162" si="41">SUM(C163:C166)</f>
        <v>9</v>
      </c>
      <c r="D162" s="17">
        <f t="shared" si="41"/>
        <v>121</v>
      </c>
      <c r="E162" s="17">
        <f t="shared" si="41"/>
        <v>2867</v>
      </c>
      <c r="F162" s="17">
        <f t="shared" si="41"/>
        <v>4535</v>
      </c>
      <c r="G162" s="17">
        <f t="shared" si="41"/>
        <v>12</v>
      </c>
      <c r="H162" s="17">
        <f t="shared" si="41"/>
        <v>116</v>
      </c>
      <c r="I162" s="17">
        <f t="shared" si="41"/>
        <v>551</v>
      </c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</row>
    <row r="163" spans="1:31" ht="21.95" customHeight="1" x14ac:dyDescent="0.25">
      <c r="A163" s="21" t="s">
        <v>15</v>
      </c>
      <c r="B163" s="17">
        <f>+E163+F163+I163</f>
        <v>4192</v>
      </c>
      <c r="C163" s="36">
        <v>7</v>
      </c>
      <c r="D163" s="36">
        <v>113</v>
      </c>
      <c r="E163" s="36">
        <v>2641</v>
      </c>
      <c r="F163" s="25">
        <v>1000</v>
      </c>
      <c r="G163" s="25">
        <v>12</v>
      </c>
      <c r="H163" s="29">
        <v>116</v>
      </c>
      <c r="I163" s="26">
        <v>551</v>
      </c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</row>
    <row r="164" spans="1:31" ht="23.1" customHeight="1" x14ac:dyDescent="0.25">
      <c r="A164" s="21" t="s">
        <v>16</v>
      </c>
      <c r="B164" s="17">
        <f>+E164+F164+I164</f>
        <v>1670</v>
      </c>
      <c r="C164" s="36">
        <v>0</v>
      </c>
      <c r="D164" s="36">
        <v>0</v>
      </c>
      <c r="E164" s="36">
        <v>0</v>
      </c>
      <c r="F164" s="25">
        <v>1670</v>
      </c>
      <c r="G164" s="25">
        <v>0</v>
      </c>
      <c r="H164" s="29">
        <v>0</v>
      </c>
      <c r="I164" s="30">
        <v>0</v>
      </c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</row>
    <row r="165" spans="1:31" ht="21.95" customHeight="1" x14ac:dyDescent="0.25">
      <c r="A165" s="21" t="s">
        <v>17</v>
      </c>
      <c r="B165" s="17">
        <f>+E165+F165+I165</f>
        <v>52</v>
      </c>
      <c r="C165" s="36">
        <v>0</v>
      </c>
      <c r="D165" s="36">
        <v>0</v>
      </c>
      <c r="E165" s="36">
        <v>0</v>
      </c>
      <c r="F165" s="25">
        <v>52</v>
      </c>
      <c r="G165" s="25">
        <v>0</v>
      </c>
      <c r="H165" s="29">
        <v>0</v>
      </c>
      <c r="I165" s="30">
        <v>0</v>
      </c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</row>
    <row r="166" spans="1:31" ht="21.95" customHeight="1" x14ac:dyDescent="0.25">
      <c r="A166" s="21" t="s">
        <v>18</v>
      </c>
      <c r="B166" s="17">
        <f>+E166+F166+I166</f>
        <v>2039</v>
      </c>
      <c r="C166" s="36">
        <v>2</v>
      </c>
      <c r="D166" s="36">
        <v>8</v>
      </c>
      <c r="E166" s="36">
        <v>226</v>
      </c>
      <c r="F166" s="25">
        <v>1813</v>
      </c>
      <c r="G166" s="25">
        <v>0</v>
      </c>
      <c r="H166" s="29">
        <v>0</v>
      </c>
      <c r="I166" s="30">
        <v>0</v>
      </c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</row>
    <row r="167" spans="1:31" ht="27.75" customHeight="1" x14ac:dyDescent="0.25">
      <c r="A167" s="20" t="s">
        <v>19</v>
      </c>
      <c r="B167" s="17">
        <f>SUM(B168:B171)</f>
        <v>8908</v>
      </c>
      <c r="C167" s="17">
        <f t="shared" ref="C167:I167" si="42">SUM(C168:C171)</f>
        <v>4</v>
      </c>
      <c r="D167" s="17">
        <f t="shared" si="42"/>
        <v>63</v>
      </c>
      <c r="E167" s="17">
        <f t="shared" si="42"/>
        <v>2922</v>
      </c>
      <c r="F167" s="17">
        <f t="shared" si="42"/>
        <v>3858</v>
      </c>
      <c r="G167" s="17">
        <f t="shared" si="42"/>
        <v>1</v>
      </c>
      <c r="H167" s="17">
        <f t="shared" si="42"/>
        <v>90</v>
      </c>
      <c r="I167" s="17">
        <f t="shared" si="42"/>
        <v>2128</v>
      </c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</row>
    <row r="168" spans="1:31" ht="21.95" customHeight="1" x14ac:dyDescent="0.25">
      <c r="A168" s="21" t="s">
        <v>15</v>
      </c>
      <c r="B168" s="17">
        <f>+E168+F168+I168</f>
        <v>4601</v>
      </c>
      <c r="C168" s="38">
        <v>3</v>
      </c>
      <c r="D168" s="38">
        <v>39</v>
      </c>
      <c r="E168" s="38">
        <v>2406</v>
      </c>
      <c r="F168" s="25">
        <v>67</v>
      </c>
      <c r="G168" s="25">
        <v>1</v>
      </c>
      <c r="H168" s="29">
        <v>90</v>
      </c>
      <c r="I168" s="26">
        <v>2128</v>
      </c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</row>
    <row r="169" spans="1:31" ht="21.95" customHeight="1" x14ac:dyDescent="0.25">
      <c r="A169" s="21" t="s">
        <v>16</v>
      </c>
      <c r="B169" s="17">
        <f>+E169+F169+I169</f>
        <v>751</v>
      </c>
      <c r="C169" s="38">
        <v>0</v>
      </c>
      <c r="D169" s="38">
        <v>0</v>
      </c>
      <c r="E169" s="38">
        <v>0</v>
      </c>
      <c r="F169" s="25">
        <v>751</v>
      </c>
      <c r="G169" s="25">
        <v>0</v>
      </c>
      <c r="H169" s="25">
        <v>0</v>
      </c>
      <c r="I169" s="25">
        <v>0</v>
      </c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</row>
    <row r="170" spans="1:31" ht="21.95" customHeight="1" x14ac:dyDescent="0.25">
      <c r="A170" s="21" t="s">
        <v>17</v>
      </c>
      <c r="B170" s="17">
        <f>+E170+F170+I170</f>
        <v>516</v>
      </c>
      <c r="C170" s="38">
        <v>1</v>
      </c>
      <c r="D170" s="38">
        <v>24</v>
      </c>
      <c r="E170" s="38">
        <v>516</v>
      </c>
      <c r="F170" s="25">
        <v>0</v>
      </c>
      <c r="G170" s="25">
        <v>0</v>
      </c>
      <c r="H170" s="25">
        <v>0</v>
      </c>
      <c r="I170" s="25">
        <v>0</v>
      </c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</row>
    <row r="171" spans="1:31" ht="21.95" customHeight="1" x14ac:dyDescent="0.25">
      <c r="A171" s="21" t="s">
        <v>18</v>
      </c>
      <c r="B171" s="17">
        <f>+E171+F171+I171</f>
        <v>3040</v>
      </c>
      <c r="C171" s="38">
        <v>0</v>
      </c>
      <c r="D171" s="38">
        <v>0</v>
      </c>
      <c r="E171" s="38">
        <v>0</v>
      </c>
      <c r="F171" s="25">
        <v>3040</v>
      </c>
      <c r="G171" s="25">
        <v>0</v>
      </c>
      <c r="H171" s="25">
        <v>0</v>
      </c>
      <c r="I171" s="25">
        <v>0</v>
      </c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</row>
    <row r="172" spans="1:31" ht="23.25" customHeight="1" x14ac:dyDescent="0.25">
      <c r="A172" s="20" t="s">
        <v>20</v>
      </c>
      <c r="B172" s="17">
        <f>SUM(B173)</f>
        <v>1992</v>
      </c>
      <c r="C172" s="17">
        <f>SUM(C173)</f>
        <v>0</v>
      </c>
      <c r="D172" s="17">
        <f t="shared" ref="D172:H172" si="43">SUM(D173:D175)</f>
        <v>0</v>
      </c>
      <c r="E172" s="17">
        <f t="shared" si="43"/>
        <v>0</v>
      </c>
      <c r="F172" s="17">
        <f>SUM(F173)</f>
        <v>1992</v>
      </c>
      <c r="G172" s="17">
        <f t="shared" si="43"/>
        <v>0</v>
      </c>
      <c r="H172" s="17">
        <f t="shared" si="43"/>
        <v>0</v>
      </c>
      <c r="I172" s="17">
        <v>0</v>
      </c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</row>
    <row r="173" spans="1:31" ht="21.95" customHeight="1" x14ac:dyDescent="0.25">
      <c r="A173" s="21" t="s">
        <v>15</v>
      </c>
      <c r="B173" s="17">
        <f>+E173+F173+I173</f>
        <v>1992</v>
      </c>
      <c r="C173" s="38">
        <v>0</v>
      </c>
      <c r="D173" s="38">
        <v>0</v>
      </c>
      <c r="E173" s="38">
        <v>0</v>
      </c>
      <c r="F173" s="25">
        <v>1992</v>
      </c>
      <c r="G173" s="25">
        <v>0</v>
      </c>
      <c r="H173" s="25">
        <v>0</v>
      </c>
      <c r="I173" s="25">
        <v>0</v>
      </c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</row>
    <row r="174" spans="1:31" ht="21" customHeight="1" x14ac:dyDescent="0.25">
      <c r="A174" s="20" t="s">
        <v>33</v>
      </c>
      <c r="B174" s="17">
        <f>SUM(B175)</f>
        <v>2104</v>
      </c>
      <c r="C174" s="17">
        <f t="shared" ref="C174:I174" si="44">SUM(C175)</f>
        <v>0</v>
      </c>
      <c r="D174" s="17">
        <f t="shared" si="44"/>
        <v>0</v>
      </c>
      <c r="E174" s="17">
        <f t="shared" si="44"/>
        <v>0</v>
      </c>
      <c r="F174" s="17">
        <f t="shared" si="44"/>
        <v>2104</v>
      </c>
      <c r="G174" s="17">
        <f t="shared" si="44"/>
        <v>0</v>
      </c>
      <c r="H174" s="17">
        <f t="shared" si="44"/>
        <v>0</v>
      </c>
      <c r="I174" s="17">
        <f t="shared" si="44"/>
        <v>0</v>
      </c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</row>
    <row r="175" spans="1:31" ht="23.1" customHeight="1" x14ac:dyDescent="0.25">
      <c r="A175" s="21" t="s">
        <v>15</v>
      </c>
      <c r="B175" s="17">
        <f>+E175+F175+I175</f>
        <v>2104</v>
      </c>
      <c r="C175" s="38">
        <v>0</v>
      </c>
      <c r="D175" s="38">
        <v>0</v>
      </c>
      <c r="E175" s="38">
        <v>0</v>
      </c>
      <c r="F175" s="25">
        <v>2104</v>
      </c>
      <c r="G175" s="25">
        <v>0</v>
      </c>
      <c r="H175" s="25">
        <v>0</v>
      </c>
      <c r="I175" s="25">
        <v>0</v>
      </c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</row>
    <row r="176" spans="1:31" ht="23.1" customHeight="1" x14ac:dyDescent="0.25">
      <c r="A176" s="21" t="s">
        <v>16</v>
      </c>
      <c r="B176" s="56">
        <f>+E176+F176+I176</f>
        <v>0</v>
      </c>
      <c r="C176" s="38">
        <v>0</v>
      </c>
      <c r="D176" s="38">
        <v>0</v>
      </c>
      <c r="E176" s="38">
        <v>0</v>
      </c>
      <c r="F176" s="25">
        <v>0</v>
      </c>
      <c r="G176" s="25">
        <v>0</v>
      </c>
      <c r="H176" s="29">
        <v>0</v>
      </c>
      <c r="I176" s="26">
        <v>0</v>
      </c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</row>
    <row r="177" spans="1:31" ht="23.1" customHeight="1" x14ac:dyDescent="0.25">
      <c r="A177" s="21" t="s">
        <v>17</v>
      </c>
      <c r="B177" s="56">
        <f>+E177+F177+I177</f>
        <v>0</v>
      </c>
      <c r="C177" s="38">
        <v>0</v>
      </c>
      <c r="D177" s="38">
        <v>0</v>
      </c>
      <c r="E177" s="38">
        <v>0</v>
      </c>
      <c r="F177" s="25">
        <v>0</v>
      </c>
      <c r="G177" s="25">
        <v>0</v>
      </c>
      <c r="H177" s="29">
        <v>0</v>
      </c>
      <c r="I177" s="26">
        <v>0</v>
      </c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</row>
    <row r="178" spans="1:31" ht="23.1" customHeight="1" x14ac:dyDescent="0.25">
      <c r="A178" s="21" t="s">
        <v>18</v>
      </c>
      <c r="B178" s="56">
        <f>+E178+F178+I178</f>
        <v>0</v>
      </c>
      <c r="C178" s="38">
        <v>0</v>
      </c>
      <c r="D178" s="38">
        <v>0</v>
      </c>
      <c r="E178" s="38">
        <v>0</v>
      </c>
      <c r="F178" s="25">
        <v>0</v>
      </c>
      <c r="G178" s="25">
        <v>0</v>
      </c>
      <c r="H178" s="29">
        <v>0</v>
      </c>
      <c r="I178" s="26">
        <v>0</v>
      </c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</row>
    <row r="179" spans="1:31" ht="29.25" customHeight="1" x14ac:dyDescent="0.25">
      <c r="A179" s="20" t="s">
        <v>21</v>
      </c>
      <c r="B179" s="17">
        <f>SUM(B180:B183)</f>
        <v>7491</v>
      </c>
      <c r="C179" s="17">
        <f t="shared" ref="C179:I179" si="45">SUM(C180:C183)</f>
        <v>5</v>
      </c>
      <c r="D179" s="17">
        <f t="shared" si="45"/>
        <v>150</v>
      </c>
      <c r="E179" s="17">
        <f t="shared" si="45"/>
        <v>3281</v>
      </c>
      <c r="F179" s="17">
        <f t="shared" si="45"/>
        <v>3808</v>
      </c>
      <c r="G179" s="17">
        <f t="shared" si="45"/>
        <v>0</v>
      </c>
      <c r="H179" s="17">
        <f t="shared" si="45"/>
        <v>0</v>
      </c>
      <c r="I179" s="17">
        <f t="shared" si="45"/>
        <v>0</v>
      </c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</row>
    <row r="180" spans="1:31" ht="21.95" customHeight="1" x14ac:dyDescent="0.25">
      <c r="A180" s="21" t="s">
        <v>15</v>
      </c>
      <c r="B180" s="17">
        <f>+E180+F180+I180</f>
        <v>5102</v>
      </c>
      <c r="C180" s="38">
        <v>3</v>
      </c>
      <c r="D180" s="38">
        <v>128</v>
      </c>
      <c r="E180" s="38">
        <v>3071</v>
      </c>
      <c r="F180" s="25">
        <v>2031</v>
      </c>
      <c r="G180" s="25">
        <v>0</v>
      </c>
      <c r="H180" s="25">
        <v>0</v>
      </c>
      <c r="I180" s="25">
        <v>0</v>
      </c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</row>
    <row r="181" spans="1:31" ht="21.95" customHeight="1" x14ac:dyDescent="0.25">
      <c r="A181" s="21" t="s">
        <v>16</v>
      </c>
      <c r="B181" s="17">
        <f>+E181+F181+I181</f>
        <v>1364</v>
      </c>
      <c r="C181" s="38">
        <v>0</v>
      </c>
      <c r="D181" s="38">
        <v>0</v>
      </c>
      <c r="E181" s="38">
        <v>0</v>
      </c>
      <c r="F181" s="25">
        <v>1364</v>
      </c>
      <c r="G181" s="25">
        <v>0</v>
      </c>
      <c r="H181" s="25">
        <v>0</v>
      </c>
      <c r="I181" s="25">
        <v>0</v>
      </c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</row>
    <row r="182" spans="1:31" ht="21.95" customHeight="1" x14ac:dyDescent="0.25">
      <c r="A182" s="21" t="s">
        <v>17</v>
      </c>
      <c r="B182" s="17">
        <f>+E182+F182+I182</f>
        <v>0</v>
      </c>
      <c r="C182" s="38">
        <v>0</v>
      </c>
      <c r="D182" s="38">
        <v>0</v>
      </c>
      <c r="E182" s="38">
        <v>0</v>
      </c>
      <c r="F182" s="25">
        <v>0</v>
      </c>
      <c r="G182" s="25">
        <v>0</v>
      </c>
      <c r="H182" s="25">
        <v>0</v>
      </c>
      <c r="I182" s="25">
        <v>0</v>
      </c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</row>
    <row r="183" spans="1:31" ht="21.95" customHeight="1" x14ac:dyDescent="0.25">
      <c r="A183" s="21" t="s">
        <v>18</v>
      </c>
      <c r="B183" s="17">
        <f>+E183+F183+I116</f>
        <v>1025</v>
      </c>
      <c r="C183" s="38">
        <v>2</v>
      </c>
      <c r="D183" s="38">
        <v>22</v>
      </c>
      <c r="E183" s="38">
        <v>210</v>
      </c>
      <c r="F183" s="25">
        <v>413</v>
      </c>
      <c r="G183" s="25">
        <v>0</v>
      </c>
      <c r="H183" s="25">
        <v>0</v>
      </c>
      <c r="I183" s="25">
        <v>0</v>
      </c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</row>
    <row r="184" spans="1:31" ht="27.75" customHeight="1" x14ac:dyDescent="0.25">
      <c r="A184" s="20" t="s">
        <v>23</v>
      </c>
      <c r="B184" s="17">
        <f>SUM(B185:B188)</f>
        <v>91</v>
      </c>
      <c r="C184" s="17">
        <f t="shared" ref="C184:I184" si="46">SUM(C185:C188)</f>
        <v>1</v>
      </c>
      <c r="D184" s="17">
        <f t="shared" si="46"/>
        <v>1</v>
      </c>
      <c r="E184" s="17">
        <f t="shared" si="46"/>
        <v>71</v>
      </c>
      <c r="F184" s="17">
        <f t="shared" si="46"/>
        <v>0</v>
      </c>
      <c r="G184" s="17">
        <f t="shared" si="46"/>
        <v>2</v>
      </c>
      <c r="H184" s="17">
        <f t="shared" si="46"/>
        <v>2</v>
      </c>
      <c r="I184" s="17">
        <f t="shared" si="46"/>
        <v>20</v>
      </c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</row>
    <row r="185" spans="1:31" ht="23.1" customHeight="1" x14ac:dyDescent="0.25">
      <c r="A185" s="21" t="s">
        <v>15</v>
      </c>
      <c r="B185" s="17">
        <f>+E185+F185+I185</f>
        <v>20</v>
      </c>
      <c r="C185" s="38">
        <v>0</v>
      </c>
      <c r="D185" s="38">
        <v>0</v>
      </c>
      <c r="E185" s="38">
        <v>0</v>
      </c>
      <c r="F185" s="25">
        <v>0</v>
      </c>
      <c r="G185" s="25">
        <v>2</v>
      </c>
      <c r="H185" s="25">
        <v>2</v>
      </c>
      <c r="I185" s="25">
        <v>20</v>
      </c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</row>
    <row r="186" spans="1:31" ht="23.1" customHeight="1" x14ac:dyDescent="0.25">
      <c r="A186" s="21" t="s">
        <v>16</v>
      </c>
      <c r="B186" s="17">
        <f>+E186+F186+I186</f>
        <v>0</v>
      </c>
      <c r="C186" s="38">
        <v>0</v>
      </c>
      <c r="D186" s="38">
        <v>0</v>
      </c>
      <c r="E186" s="38">
        <v>0</v>
      </c>
      <c r="F186" s="25">
        <v>0</v>
      </c>
      <c r="G186" s="25">
        <v>0</v>
      </c>
      <c r="H186" s="25">
        <v>0</v>
      </c>
      <c r="I186" s="25">
        <v>0</v>
      </c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</row>
    <row r="187" spans="1:31" ht="23.1" customHeight="1" x14ac:dyDescent="0.25">
      <c r="A187" s="21" t="s">
        <v>17</v>
      </c>
      <c r="B187" s="17">
        <f>+E187+F187+I187</f>
        <v>0</v>
      </c>
      <c r="C187" s="38">
        <v>0</v>
      </c>
      <c r="D187" s="38">
        <v>0</v>
      </c>
      <c r="E187" s="38">
        <v>0</v>
      </c>
      <c r="F187" s="25">
        <v>0</v>
      </c>
      <c r="G187" s="25">
        <v>0</v>
      </c>
      <c r="H187" s="25">
        <v>0</v>
      </c>
      <c r="I187" s="25">
        <v>0</v>
      </c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</row>
    <row r="188" spans="1:31" ht="23.1" customHeight="1" x14ac:dyDescent="0.25">
      <c r="A188" s="21" t="s">
        <v>18</v>
      </c>
      <c r="B188" s="17">
        <f>+E188+F188+I188</f>
        <v>71</v>
      </c>
      <c r="C188" s="38">
        <v>1</v>
      </c>
      <c r="D188" s="38">
        <v>1</v>
      </c>
      <c r="E188" s="38">
        <v>71</v>
      </c>
      <c r="F188" s="25">
        <v>0</v>
      </c>
      <c r="G188" s="25">
        <v>0</v>
      </c>
      <c r="H188" s="25">
        <v>0</v>
      </c>
      <c r="I188" s="25">
        <v>0</v>
      </c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</row>
    <row r="189" spans="1:31" ht="20.25" customHeight="1" x14ac:dyDescent="0.25">
      <c r="A189" s="20" t="s">
        <v>48</v>
      </c>
      <c r="B189" s="17">
        <f>SUM(B190)</f>
        <v>24</v>
      </c>
      <c r="C189" s="17">
        <f t="shared" ref="C189:H189" si="47">SUM(C190)</f>
        <v>1</v>
      </c>
      <c r="D189" s="17">
        <f t="shared" si="47"/>
        <v>1</v>
      </c>
      <c r="E189" s="17">
        <f t="shared" si="47"/>
        <v>24</v>
      </c>
      <c r="F189" s="17">
        <f t="shared" si="47"/>
        <v>0</v>
      </c>
      <c r="G189" s="17">
        <f t="shared" si="47"/>
        <v>0</v>
      </c>
      <c r="H189" s="17">
        <f t="shared" si="47"/>
        <v>0</v>
      </c>
      <c r="I189" s="17">
        <v>0</v>
      </c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</row>
    <row r="190" spans="1:31" ht="23.1" customHeight="1" x14ac:dyDescent="0.25">
      <c r="A190" s="21" t="s">
        <v>15</v>
      </c>
      <c r="B190" s="17">
        <f>+E190+F190+I190</f>
        <v>24</v>
      </c>
      <c r="C190" s="38">
        <v>1</v>
      </c>
      <c r="D190" s="38">
        <v>1</v>
      </c>
      <c r="E190" s="38">
        <v>24</v>
      </c>
      <c r="F190" s="25">
        <v>0</v>
      </c>
      <c r="G190" s="25">
        <v>0</v>
      </c>
      <c r="H190" s="25">
        <v>0</v>
      </c>
      <c r="I190" s="25">
        <v>0</v>
      </c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</row>
    <row r="191" spans="1:31" ht="23.1" customHeight="1" x14ac:dyDescent="0.25">
      <c r="A191" s="21" t="s">
        <v>16</v>
      </c>
      <c r="B191" s="17">
        <f>+E191+F191+I191</f>
        <v>0</v>
      </c>
      <c r="C191" s="38">
        <v>0</v>
      </c>
      <c r="D191" s="38">
        <v>0</v>
      </c>
      <c r="E191" s="38">
        <v>0</v>
      </c>
      <c r="F191" s="25">
        <v>0</v>
      </c>
      <c r="G191" s="25">
        <v>0</v>
      </c>
      <c r="H191" s="25">
        <v>0</v>
      </c>
      <c r="I191" s="25">
        <v>0</v>
      </c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</row>
    <row r="192" spans="1:31" ht="23.1" customHeight="1" x14ac:dyDescent="0.25">
      <c r="A192" s="21" t="s">
        <v>17</v>
      </c>
      <c r="B192" s="17">
        <f>+E192+F192+I192</f>
        <v>0</v>
      </c>
      <c r="C192" s="38">
        <v>0</v>
      </c>
      <c r="D192" s="38">
        <v>0</v>
      </c>
      <c r="E192" s="38">
        <v>0</v>
      </c>
      <c r="F192" s="25">
        <v>0</v>
      </c>
      <c r="G192" s="25">
        <v>0</v>
      </c>
      <c r="H192" s="25">
        <v>0</v>
      </c>
      <c r="I192" s="25">
        <v>0</v>
      </c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</row>
    <row r="193" spans="1:31" ht="21.95" customHeight="1" x14ac:dyDescent="0.25">
      <c r="A193" s="21" t="s">
        <v>18</v>
      </c>
      <c r="B193" s="17">
        <f>+E193+F193+I193</f>
        <v>0</v>
      </c>
      <c r="C193" s="38">
        <v>0</v>
      </c>
      <c r="D193" s="38">
        <v>0</v>
      </c>
      <c r="E193" s="38">
        <v>0</v>
      </c>
      <c r="F193" s="25">
        <v>0</v>
      </c>
      <c r="G193" s="25">
        <v>0</v>
      </c>
      <c r="H193" s="25">
        <v>0</v>
      </c>
      <c r="I193" s="25">
        <v>0</v>
      </c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</row>
    <row r="194" spans="1:31" ht="26.25" customHeight="1" x14ac:dyDescent="0.25">
      <c r="A194" s="19" t="s">
        <v>34</v>
      </c>
      <c r="B194" s="17">
        <f>B195+B200+B205+B210+B215</f>
        <v>44199</v>
      </c>
      <c r="C194" s="17">
        <f t="shared" ref="C194:I194" si="48">C195+C200+C205+C210+C215</f>
        <v>1204</v>
      </c>
      <c r="D194" s="17">
        <f t="shared" si="48"/>
        <v>1240</v>
      </c>
      <c r="E194" s="17">
        <f t="shared" si="48"/>
        <v>18659</v>
      </c>
      <c r="F194" s="17">
        <f t="shared" si="48"/>
        <v>24834</v>
      </c>
      <c r="G194" s="17">
        <f t="shared" si="48"/>
        <v>300</v>
      </c>
      <c r="H194" s="17">
        <f t="shared" si="48"/>
        <v>348</v>
      </c>
      <c r="I194" s="17">
        <f t="shared" si="48"/>
        <v>706</v>
      </c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</row>
    <row r="195" spans="1:31" ht="21.95" customHeight="1" x14ac:dyDescent="0.25">
      <c r="A195" s="20" t="s">
        <v>14</v>
      </c>
      <c r="B195" s="17">
        <f>SUM(B196:B199)</f>
        <v>36597</v>
      </c>
      <c r="C195" s="17">
        <f>SUM(C196:C199)</f>
        <v>1199</v>
      </c>
      <c r="D195" s="17">
        <f t="shared" ref="D195:I195" si="49">SUM(D196:D199)</f>
        <v>1199</v>
      </c>
      <c r="E195" s="17">
        <f t="shared" si="49"/>
        <v>15380</v>
      </c>
      <c r="F195" s="17">
        <f t="shared" si="49"/>
        <v>20575</v>
      </c>
      <c r="G195" s="17">
        <f t="shared" si="49"/>
        <v>292</v>
      </c>
      <c r="H195" s="17">
        <f t="shared" si="49"/>
        <v>292</v>
      </c>
      <c r="I195" s="17">
        <f t="shared" si="49"/>
        <v>642</v>
      </c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</row>
    <row r="196" spans="1:31" ht="21.95" customHeight="1" x14ac:dyDescent="0.25">
      <c r="A196" s="21" t="s">
        <v>15</v>
      </c>
      <c r="B196" s="17">
        <f>+E196+F196+I196</f>
        <v>6968</v>
      </c>
      <c r="C196" s="36">
        <v>513</v>
      </c>
      <c r="D196" s="36">
        <v>513</v>
      </c>
      <c r="E196" s="36">
        <v>6324</v>
      </c>
      <c r="F196" s="29">
        <v>620</v>
      </c>
      <c r="G196" s="24">
        <v>1</v>
      </c>
      <c r="H196" s="45">
        <v>1</v>
      </c>
      <c r="I196" s="45">
        <v>24</v>
      </c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</row>
    <row r="197" spans="1:31" ht="21.95" customHeight="1" x14ac:dyDescent="0.25">
      <c r="A197" s="21" t="s">
        <v>16</v>
      </c>
      <c r="B197" s="17">
        <f>+E197+F197+I197</f>
        <v>1536</v>
      </c>
      <c r="C197" s="36">
        <v>103</v>
      </c>
      <c r="D197" s="37">
        <v>103</v>
      </c>
      <c r="E197" s="37">
        <v>1262</v>
      </c>
      <c r="F197" s="29">
        <v>0</v>
      </c>
      <c r="G197" s="24">
        <v>196</v>
      </c>
      <c r="H197" s="45">
        <v>196</v>
      </c>
      <c r="I197" s="45">
        <v>274</v>
      </c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</row>
    <row r="198" spans="1:31" ht="21.95" customHeight="1" x14ac:dyDescent="0.25">
      <c r="A198" s="21" t="s">
        <v>17</v>
      </c>
      <c r="B198" s="17">
        <f>+E198+F198+I198</f>
        <v>2766</v>
      </c>
      <c r="C198" s="36">
        <v>37</v>
      </c>
      <c r="D198" s="36">
        <v>37</v>
      </c>
      <c r="E198" s="36">
        <v>811</v>
      </c>
      <c r="F198" s="29">
        <v>1955</v>
      </c>
      <c r="G198" s="29">
        <v>0</v>
      </c>
      <c r="H198" s="25">
        <v>0</v>
      </c>
      <c r="I198" s="25">
        <v>0</v>
      </c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</row>
    <row r="199" spans="1:31" ht="21.95" customHeight="1" x14ac:dyDescent="0.25">
      <c r="A199" s="21" t="s">
        <v>18</v>
      </c>
      <c r="B199" s="17">
        <f>+E199+F199+I199</f>
        <v>25327</v>
      </c>
      <c r="C199" s="36">
        <v>546</v>
      </c>
      <c r="D199" s="36">
        <v>546</v>
      </c>
      <c r="E199" s="36">
        <v>6983</v>
      </c>
      <c r="F199" s="29">
        <v>18000</v>
      </c>
      <c r="G199" s="24">
        <v>95</v>
      </c>
      <c r="H199" s="45">
        <v>95</v>
      </c>
      <c r="I199" s="45">
        <v>344</v>
      </c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</row>
    <row r="200" spans="1:31" ht="21.95" customHeight="1" x14ac:dyDescent="0.25">
      <c r="A200" s="20" t="s">
        <v>25</v>
      </c>
      <c r="B200" s="17">
        <f>SUM(B201:B204)</f>
        <v>136</v>
      </c>
      <c r="C200" s="17">
        <f>SUM(C201:C204)</f>
        <v>1</v>
      </c>
      <c r="D200" s="17">
        <f t="shared" ref="D200:I200" si="50">SUM(D201:D204)</f>
        <v>2</v>
      </c>
      <c r="E200" s="17">
        <f t="shared" si="50"/>
        <v>23</v>
      </c>
      <c r="F200" s="17">
        <f t="shared" si="50"/>
        <v>91</v>
      </c>
      <c r="G200" s="17">
        <f t="shared" si="50"/>
        <v>6</v>
      </c>
      <c r="H200" s="17">
        <f t="shared" si="50"/>
        <v>12</v>
      </c>
      <c r="I200" s="17">
        <f t="shared" si="50"/>
        <v>22</v>
      </c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</row>
    <row r="201" spans="1:31" ht="21.95" customHeight="1" x14ac:dyDescent="0.25">
      <c r="A201" s="21" t="s">
        <v>15</v>
      </c>
      <c r="B201" s="17">
        <f>+E201+F201+I201</f>
        <v>23</v>
      </c>
      <c r="C201" s="36">
        <v>1</v>
      </c>
      <c r="D201" s="36">
        <v>2</v>
      </c>
      <c r="E201" s="37">
        <v>23</v>
      </c>
      <c r="F201" s="29">
        <v>0</v>
      </c>
      <c r="G201" s="29">
        <v>0</v>
      </c>
      <c r="H201" s="25">
        <v>0</v>
      </c>
      <c r="I201" s="25">
        <v>0</v>
      </c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</row>
    <row r="202" spans="1:31" ht="21.95" customHeight="1" x14ac:dyDescent="0.25">
      <c r="A202" s="21" t="s">
        <v>16</v>
      </c>
      <c r="B202" s="17">
        <f>+E202+F202+I202</f>
        <v>0</v>
      </c>
      <c r="C202" s="38">
        <v>0</v>
      </c>
      <c r="D202" s="38">
        <v>0</v>
      </c>
      <c r="E202" s="38">
        <v>0</v>
      </c>
      <c r="F202" s="25">
        <v>0</v>
      </c>
      <c r="G202" s="25">
        <v>0</v>
      </c>
      <c r="H202" s="25">
        <v>0</v>
      </c>
      <c r="I202" s="25">
        <v>0</v>
      </c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</row>
    <row r="203" spans="1:31" ht="21.95" customHeight="1" x14ac:dyDescent="0.25">
      <c r="A203" s="21" t="s">
        <v>17</v>
      </c>
      <c r="B203" s="17">
        <f>+E203+F203+I203</f>
        <v>0</v>
      </c>
      <c r="C203" s="38">
        <v>0</v>
      </c>
      <c r="D203" s="38">
        <v>0</v>
      </c>
      <c r="E203" s="38">
        <v>0</v>
      </c>
      <c r="F203" s="25">
        <v>0</v>
      </c>
      <c r="G203" s="25">
        <v>0</v>
      </c>
      <c r="H203" s="25">
        <v>0</v>
      </c>
      <c r="I203" s="25">
        <v>0</v>
      </c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</row>
    <row r="204" spans="1:31" ht="21.95" customHeight="1" x14ac:dyDescent="0.25">
      <c r="A204" s="21" t="s">
        <v>18</v>
      </c>
      <c r="B204" s="56">
        <f>+E204+F204+I204</f>
        <v>113</v>
      </c>
      <c r="C204" s="23">
        <v>0</v>
      </c>
      <c r="D204" s="24">
        <v>0</v>
      </c>
      <c r="E204" s="24">
        <v>0</v>
      </c>
      <c r="F204" s="23">
        <v>91</v>
      </c>
      <c r="G204" s="24">
        <v>6</v>
      </c>
      <c r="H204" s="45">
        <v>12</v>
      </c>
      <c r="I204" s="45">
        <v>22</v>
      </c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</row>
    <row r="205" spans="1:31" ht="21.95" customHeight="1" x14ac:dyDescent="0.25">
      <c r="A205" s="20" t="s">
        <v>49</v>
      </c>
      <c r="B205" s="17">
        <f>SUM(B206:B209)</f>
        <v>762</v>
      </c>
      <c r="C205" s="17">
        <f>SUM(C206:C208)</f>
        <v>1</v>
      </c>
      <c r="D205" s="17">
        <f>SUM(D206:D208)</f>
        <v>5</v>
      </c>
      <c r="E205" s="17">
        <f>SUM(E206:E208)</f>
        <v>57</v>
      </c>
      <c r="F205" s="17">
        <f>SUM(F208:F209)</f>
        <v>699</v>
      </c>
      <c r="G205" s="17">
        <f>SUM(G206:G209)</f>
        <v>1</v>
      </c>
      <c r="H205" s="17">
        <f>SUM(H206:H209)</f>
        <v>3</v>
      </c>
      <c r="I205" s="17">
        <f>SUM(I206:I209)</f>
        <v>6</v>
      </c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</row>
    <row r="206" spans="1:31" ht="21.95" customHeight="1" x14ac:dyDescent="0.25">
      <c r="A206" s="21" t="s">
        <v>15</v>
      </c>
      <c r="B206" s="22">
        <f>+E206+F206+I206</f>
        <v>57</v>
      </c>
      <c r="C206" s="23">
        <v>1</v>
      </c>
      <c r="D206" s="24">
        <v>5</v>
      </c>
      <c r="E206" s="26">
        <v>57</v>
      </c>
      <c r="F206" s="29">
        <v>0</v>
      </c>
      <c r="G206" s="47">
        <v>0</v>
      </c>
      <c r="H206" s="34">
        <v>0</v>
      </c>
      <c r="I206" s="34">
        <v>0</v>
      </c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</row>
    <row r="207" spans="1:31" ht="21.95" customHeight="1" x14ac:dyDescent="0.25">
      <c r="A207" s="21" t="s">
        <v>16</v>
      </c>
      <c r="B207" s="17">
        <f>+E207+F207+I207</f>
        <v>0</v>
      </c>
      <c r="C207" s="38">
        <v>0</v>
      </c>
      <c r="D207" s="38">
        <v>0</v>
      </c>
      <c r="E207" s="38">
        <v>0</v>
      </c>
      <c r="F207" s="25">
        <v>0</v>
      </c>
      <c r="G207" s="25">
        <v>0</v>
      </c>
      <c r="H207" s="25">
        <v>0</v>
      </c>
      <c r="I207" s="25">
        <v>0</v>
      </c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</row>
    <row r="208" spans="1:31" ht="21.95" customHeight="1" x14ac:dyDescent="0.25">
      <c r="A208" s="21" t="s">
        <v>17</v>
      </c>
      <c r="B208" s="17">
        <f>+E208+F208+I208</f>
        <v>5</v>
      </c>
      <c r="C208" s="38">
        <v>0</v>
      </c>
      <c r="D208" s="36">
        <v>0</v>
      </c>
      <c r="E208" s="39">
        <v>0</v>
      </c>
      <c r="F208" s="29">
        <v>5</v>
      </c>
      <c r="G208" s="47">
        <v>0</v>
      </c>
      <c r="H208" s="34">
        <v>0</v>
      </c>
      <c r="I208" s="34">
        <v>0</v>
      </c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</row>
    <row r="209" spans="1:31" ht="21.95" customHeight="1" x14ac:dyDescent="0.25">
      <c r="A209" s="21" t="s">
        <v>18</v>
      </c>
      <c r="B209" s="17">
        <f>+E209+F209+I209</f>
        <v>700</v>
      </c>
      <c r="C209" s="38">
        <v>0</v>
      </c>
      <c r="D209" s="38">
        <v>0</v>
      </c>
      <c r="E209" s="38">
        <v>0</v>
      </c>
      <c r="F209" s="29">
        <v>694</v>
      </c>
      <c r="G209" s="43">
        <v>1</v>
      </c>
      <c r="H209" s="46">
        <v>3</v>
      </c>
      <c r="I209" s="34">
        <v>6</v>
      </c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</row>
    <row r="210" spans="1:31" ht="21.95" customHeight="1" x14ac:dyDescent="0.25">
      <c r="A210" s="20" t="s">
        <v>19</v>
      </c>
      <c r="B210" s="17">
        <f>SUM(B211:B214)</f>
        <v>6631</v>
      </c>
      <c r="C210" s="17">
        <f t="shared" ref="C210:I210" si="51">SUM(C211:C214)</f>
        <v>3</v>
      </c>
      <c r="D210" s="17">
        <f t="shared" si="51"/>
        <v>34</v>
      </c>
      <c r="E210" s="17">
        <f t="shared" si="51"/>
        <v>3199</v>
      </c>
      <c r="F210" s="17">
        <f t="shared" si="51"/>
        <v>3396</v>
      </c>
      <c r="G210" s="17">
        <f t="shared" si="51"/>
        <v>1</v>
      </c>
      <c r="H210" s="17">
        <f t="shared" si="51"/>
        <v>41</v>
      </c>
      <c r="I210" s="17">
        <f t="shared" si="51"/>
        <v>36</v>
      </c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</row>
    <row r="211" spans="1:31" ht="21.95" customHeight="1" x14ac:dyDescent="0.25">
      <c r="A211" s="21" t="s">
        <v>15</v>
      </c>
      <c r="B211" s="22">
        <f>+E211+F211+I211</f>
        <v>2961</v>
      </c>
      <c r="C211" s="36">
        <v>2</v>
      </c>
      <c r="D211" s="39">
        <v>25</v>
      </c>
      <c r="E211" s="38">
        <v>2884</v>
      </c>
      <c r="F211" s="29">
        <v>77</v>
      </c>
      <c r="G211" s="47">
        <v>0</v>
      </c>
      <c r="H211" s="34">
        <v>0</v>
      </c>
      <c r="I211" s="46">
        <v>0</v>
      </c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</row>
    <row r="212" spans="1:31" ht="21.95" customHeight="1" x14ac:dyDescent="0.25">
      <c r="A212" s="21" t="s">
        <v>16</v>
      </c>
      <c r="B212" s="17">
        <f>+E212+F212+I212</f>
        <v>0</v>
      </c>
      <c r="C212" s="38">
        <v>0</v>
      </c>
      <c r="D212" s="38">
        <v>0</v>
      </c>
      <c r="E212" s="38">
        <v>0</v>
      </c>
      <c r="F212" s="25">
        <v>0</v>
      </c>
      <c r="G212" s="25">
        <v>0</v>
      </c>
      <c r="H212" s="25">
        <v>0</v>
      </c>
      <c r="I212" s="25">
        <v>0</v>
      </c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</row>
    <row r="213" spans="1:31" ht="21.95" customHeight="1" x14ac:dyDescent="0.25">
      <c r="A213" s="21" t="s">
        <v>17</v>
      </c>
      <c r="B213" s="22">
        <f>+E213+F213+I213</f>
        <v>436</v>
      </c>
      <c r="C213" s="36">
        <v>1</v>
      </c>
      <c r="D213" s="39">
        <v>9</v>
      </c>
      <c r="E213" s="36">
        <v>315</v>
      </c>
      <c r="F213" s="48">
        <v>121</v>
      </c>
      <c r="G213" s="47">
        <v>0</v>
      </c>
      <c r="H213" s="34">
        <v>0</v>
      </c>
      <c r="I213" s="46">
        <v>0</v>
      </c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</row>
    <row r="214" spans="1:31" ht="21.95" customHeight="1" x14ac:dyDescent="0.25">
      <c r="A214" s="21" t="s">
        <v>18</v>
      </c>
      <c r="B214" s="17">
        <f>+E214+F214+I214</f>
        <v>3234</v>
      </c>
      <c r="C214" s="36">
        <v>0</v>
      </c>
      <c r="D214" s="39">
        <v>0</v>
      </c>
      <c r="E214" s="36">
        <v>0</v>
      </c>
      <c r="F214" s="48">
        <v>3198</v>
      </c>
      <c r="G214" s="47">
        <v>1</v>
      </c>
      <c r="H214" s="34">
        <v>41</v>
      </c>
      <c r="I214" s="46">
        <v>36</v>
      </c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</row>
    <row r="215" spans="1:31" ht="21.95" customHeight="1" x14ac:dyDescent="0.25">
      <c r="A215" s="20" t="s">
        <v>45</v>
      </c>
      <c r="B215" s="56">
        <f>SUM(B219)</f>
        <v>73</v>
      </c>
      <c r="C215" s="17">
        <f t="shared" ref="C215:I215" si="52">SUM(C219)</f>
        <v>0</v>
      </c>
      <c r="D215" s="17">
        <f t="shared" si="52"/>
        <v>0</v>
      </c>
      <c r="E215" s="17">
        <f t="shared" si="52"/>
        <v>0</v>
      </c>
      <c r="F215" s="17">
        <f t="shared" si="52"/>
        <v>73</v>
      </c>
      <c r="G215" s="17">
        <f t="shared" si="52"/>
        <v>0</v>
      </c>
      <c r="H215" s="17">
        <f t="shared" si="52"/>
        <v>0</v>
      </c>
      <c r="I215" s="17">
        <f t="shared" si="52"/>
        <v>0</v>
      </c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</row>
    <row r="216" spans="1:31" ht="21.95" customHeight="1" x14ac:dyDescent="0.25">
      <c r="A216" s="21" t="s">
        <v>15</v>
      </c>
      <c r="B216" s="17">
        <f>+E216+F216+I216</f>
        <v>0</v>
      </c>
      <c r="C216" s="38">
        <v>0</v>
      </c>
      <c r="D216" s="38">
        <v>0</v>
      </c>
      <c r="E216" s="38">
        <v>0</v>
      </c>
      <c r="F216" s="25">
        <v>0</v>
      </c>
      <c r="G216" s="25">
        <v>0</v>
      </c>
      <c r="H216" s="25">
        <v>0</v>
      </c>
      <c r="I216" s="25">
        <v>0</v>
      </c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</row>
    <row r="217" spans="1:31" ht="21.95" customHeight="1" x14ac:dyDescent="0.25">
      <c r="A217" s="21" t="s">
        <v>16</v>
      </c>
      <c r="B217" s="17">
        <f>+E217+F217+I217</f>
        <v>0</v>
      </c>
      <c r="C217" s="38">
        <v>0</v>
      </c>
      <c r="D217" s="38">
        <v>0</v>
      </c>
      <c r="E217" s="38">
        <v>0</v>
      </c>
      <c r="F217" s="25">
        <v>0</v>
      </c>
      <c r="G217" s="25">
        <v>0</v>
      </c>
      <c r="H217" s="25">
        <v>0</v>
      </c>
      <c r="I217" s="25">
        <v>0</v>
      </c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</row>
    <row r="218" spans="1:31" ht="21.95" customHeight="1" x14ac:dyDescent="0.25">
      <c r="A218" s="21" t="s">
        <v>17</v>
      </c>
      <c r="B218" s="17">
        <f>+E218+F218+I218</f>
        <v>0</v>
      </c>
      <c r="C218" s="38">
        <v>0</v>
      </c>
      <c r="D218" s="38">
        <v>0</v>
      </c>
      <c r="E218" s="38">
        <v>0</v>
      </c>
      <c r="F218" s="25">
        <v>0</v>
      </c>
      <c r="G218" s="25">
        <v>0</v>
      </c>
      <c r="H218" s="25">
        <v>0</v>
      </c>
      <c r="I218" s="25">
        <v>0</v>
      </c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</row>
    <row r="219" spans="1:31" ht="21.95" customHeight="1" x14ac:dyDescent="0.25">
      <c r="A219" s="49" t="s">
        <v>18</v>
      </c>
      <c r="B219" s="57">
        <f>+E219+F219+I219</f>
        <v>73</v>
      </c>
      <c r="C219" s="38">
        <v>0</v>
      </c>
      <c r="D219" s="38">
        <v>0</v>
      </c>
      <c r="E219" s="38">
        <v>0</v>
      </c>
      <c r="F219" s="45">
        <v>73</v>
      </c>
      <c r="G219" s="25">
        <v>0</v>
      </c>
      <c r="H219" s="25">
        <v>0</v>
      </c>
      <c r="I219" s="25">
        <v>0</v>
      </c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</row>
    <row r="220" spans="1:31" ht="9.9499999999999993" customHeight="1" x14ac:dyDescent="0.25">
      <c r="A220" s="50"/>
      <c r="B220" s="60"/>
      <c r="C220" s="52"/>
      <c r="D220" s="52"/>
      <c r="E220" s="52"/>
      <c r="F220" s="51"/>
      <c r="G220" s="53"/>
      <c r="H220" s="53"/>
      <c r="I220" s="53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</row>
    <row r="221" spans="1:31" x14ac:dyDescent="0.25">
      <c r="A221" s="8" t="s">
        <v>35</v>
      </c>
      <c r="B221" s="8"/>
      <c r="C221" s="9"/>
      <c r="D221" s="9"/>
      <c r="E221" s="10"/>
      <c r="F221" s="9"/>
      <c r="G221" s="9"/>
      <c r="H221" s="9"/>
      <c r="I221" s="1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</row>
    <row r="222" spans="1:31" x14ac:dyDescent="0.25">
      <c r="A222" s="11" t="s">
        <v>47</v>
      </c>
      <c r="B222" s="11"/>
      <c r="C222" s="9"/>
      <c r="D222" s="9"/>
      <c r="E222" s="10"/>
      <c r="F222" s="9"/>
      <c r="G222" s="9"/>
      <c r="H222" s="9"/>
      <c r="I222" s="1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</row>
    <row r="223" spans="1:31" x14ac:dyDescent="0.25">
      <c r="A223" s="9" t="s">
        <v>36</v>
      </c>
      <c r="B223" s="9"/>
      <c r="C223" s="9"/>
      <c r="D223" s="9"/>
      <c r="E223" s="10"/>
      <c r="F223" s="9"/>
      <c r="G223" s="9"/>
      <c r="H223" s="9"/>
      <c r="I223" s="1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</row>
    <row r="224" spans="1:31" x14ac:dyDescent="0.25">
      <c r="A224" s="9" t="s">
        <v>37</v>
      </c>
      <c r="B224" s="9"/>
      <c r="C224" s="9"/>
      <c r="D224" s="9"/>
      <c r="E224" s="10"/>
      <c r="F224" s="9"/>
      <c r="G224" s="9"/>
      <c r="H224" s="9"/>
      <c r="I224" s="1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</row>
    <row r="225" spans="1:31" x14ac:dyDescent="0.25">
      <c r="A225" s="9" t="s">
        <v>38</v>
      </c>
      <c r="B225" s="9"/>
      <c r="C225" s="9"/>
      <c r="D225" s="9"/>
      <c r="E225" s="10"/>
      <c r="F225" s="9"/>
      <c r="G225" s="9"/>
      <c r="H225" s="9"/>
      <c r="I225" s="1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</row>
    <row r="226" spans="1:31" x14ac:dyDescent="0.25">
      <c r="A226" s="9" t="s">
        <v>39</v>
      </c>
      <c r="B226" s="9"/>
      <c r="C226" s="9"/>
      <c r="D226" s="9"/>
      <c r="E226" s="10"/>
      <c r="F226" s="9"/>
      <c r="G226" s="9"/>
      <c r="H226" s="9"/>
      <c r="I226" s="1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</row>
    <row r="227" spans="1:31" x14ac:dyDescent="0.25">
      <c r="A227" s="9" t="s">
        <v>40</v>
      </c>
      <c r="B227" s="9"/>
      <c r="C227" s="9"/>
      <c r="D227" s="9"/>
      <c r="E227" s="10"/>
      <c r="F227" s="9"/>
      <c r="G227" s="9"/>
      <c r="H227" s="9"/>
      <c r="I227" s="1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</row>
    <row r="228" spans="1:31" x14ac:dyDescent="0.25">
      <c r="A228" s="9" t="s">
        <v>41</v>
      </c>
      <c r="B228" s="9"/>
      <c r="C228" s="9"/>
      <c r="D228" s="9"/>
      <c r="E228" s="10"/>
      <c r="F228" s="9"/>
      <c r="G228" s="9"/>
      <c r="H228" s="9"/>
      <c r="I228" s="1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</row>
    <row r="229" spans="1:31" x14ac:dyDescent="0.25">
      <c r="A229" s="12" t="s">
        <v>42</v>
      </c>
      <c r="B229" s="12"/>
      <c r="C229" s="13"/>
      <c r="D229" s="13"/>
      <c r="E229" s="14"/>
      <c r="F229" s="13"/>
      <c r="G229" s="13"/>
      <c r="H229" s="13"/>
      <c r="I229" s="1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</row>
    <row r="230" spans="1:31" x14ac:dyDescent="0.25">
      <c r="A230" s="9" t="s">
        <v>43</v>
      </c>
      <c r="B230" s="11"/>
      <c r="C230" s="1"/>
      <c r="D230" s="1"/>
      <c r="E230" s="2"/>
      <c r="F230" s="1"/>
      <c r="G230" s="1"/>
      <c r="H230" s="1"/>
      <c r="I230" s="1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</row>
    <row r="231" spans="1:31" x14ac:dyDescent="0.25"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</row>
    <row r="232" spans="1:31" x14ac:dyDescent="0.25"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</row>
    <row r="233" spans="1:31" x14ac:dyDescent="0.25"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</row>
    <row r="234" spans="1:31" x14ac:dyDescent="0.25"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</row>
    <row r="235" spans="1:31" x14ac:dyDescent="0.25"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</row>
    <row r="236" spans="1:31" x14ac:dyDescent="0.25"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</row>
    <row r="237" spans="1:31" x14ac:dyDescent="0.25"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</row>
    <row r="238" spans="1:31" x14ac:dyDescent="0.25"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</row>
    <row r="239" spans="1:31" x14ac:dyDescent="0.25"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</row>
    <row r="240" spans="1:31" x14ac:dyDescent="0.25"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</row>
    <row r="241" spans="10:31" x14ac:dyDescent="0.25"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</row>
    <row r="242" spans="10:31" x14ac:dyDescent="0.25"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</row>
    <row r="243" spans="10:31" x14ac:dyDescent="0.25"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</row>
    <row r="244" spans="10:31" x14ac:dyDescent="0.25"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</row>
    <row r="245" spans="10:31" x14ac:dyDescent="0.25"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</row>
    <row r="246" spans="10:31" x14ac:dyDescent="0.25"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</row>
    <row r="247" spans="10:31" x14ac:dyDescent="0.25"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</row>
    <row r="248" spans="10:31" x14ac:dyDescent="0.25"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</row>
    <row r="249" spans="10:31" x14ac:dyDescent="0.25"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</row>
    <row r="250" spans="10:31" x14ac:dyDescent="0.25"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</row>
    <row r="251" spans="10:31" x14ac:dyDescent="0.25"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</row>
  </sheetData>
  <mergeCells count="7">
    <mergeCell ref="A1:I1"/>
    <mergeCell ref="A2:I2"/>
    <mergeCell ref="A4:A6"/>
    <mergeCell ref="B4:B6"/>
    <mergeCell ref="C4:F4"/>
    <mergeCell ref="G4:I5"/>
    <mergeCell ref="C5:E5"/>
  </mergeCells>
  <pageMargins left="0.74803149606299213" right="0.74803149606299213" top="0.98425196850393704" bottom="0.98425196850393704" header="0.19685039370078741" footer="0"/>
  <pageSetup scale="59" orientation="portrait" r:id="rId1"/>
  <headerFooter differentFirst="1">
    <evenFooter>&amp;L&amp;"Arial,Normal"&amp;10&amp;[- 16  -</evenFooter>
  </headerFooter>
  <ignoredErrors>
    <ignoredError sqref="B15:B211 B213:B221" formula="1"/>
    <ignoredError sqref="C20:I24 C26:I29 C25:E25 G25:I25 C51:I51 C115:I115 C31:I36 C68:I68 C70:I78 C158:I171 C201:I211 C49:E49 G49:H49 C131:I134 C130:E130 G130:H130 C59:I59 C58:F58 C56:I57 C55:F55 C121:I126 C120:F120 C117:I119 C116:H116 C61:I62 C60:F60 C63:F63 C80:I82 C79:H79 C84:I89 C83:H83 C91:I99 C90:F90 C101:I113 C100:H100 C147:I156 C146:H146 C128:I129 C127:H127 C53:I54 C52:H52 C50:H50 C65:F65 C66:F66 C67:F67 C145:H145 C136:I139 C135:E135 C141:I144 C140:F140 C213:I220 C173:I199 C172:E172 G172:I172 C38:I47 C37:E37 G37:I37" formulaRange="1"/>
    <ignoredError sqref="F172 F3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2022-03-14T19:18:50Z</cp:lastPrinted>
  <dcterms:created xsi:type="dcterms:W3CDTF">2022-03-04T17:09:21Z</dcterms:created>
  <dcterms:modified xsi:type="dcterms:W3CDTF">2022-03-14T19:19:10Z</dcterms:modified>
</cp:coreProperties>
</file>